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0e5214334f821e/"/>
    </mc:Choice>
  </mc:AlternateContent>
  <xr:revisionPtr revIDLastSave="44" documentId="8_{E448C0B8-0FEA-4B4F-9F05-01E66EB4CEB8}" xr6:coauthVersionLast="45" xr6:coauthVersionMax="45" xr10:uidLastSave="{8F95777B-2BD1-496F-A80C-DFCE180953A2}"/>
  <bookViews>
    <workbookView xWindow="-120" yWindow="-120" windowWidth="29040" windowHeight="17640" xr2:uid="{00000000-000D-0000-FFFF-FFFF00000000}"/>
  </bookViews>
  <sheets>
    <sheet name="IR Salario Variable" sheetId="2" r:id="rId1"/>
    <sheet name="IR Salario Variable.1" sheetId="3" r:id="rId2"/>
    <sheet name="IR Salario Variable.2" sheetId="4" r:id="rId3"/>
    <sheet name="IR Salario Variable.3" sheetId="5" r:id="rId4"/>
    <sheet name="IR Salario Variable. 4" sheetId="6" r:id="rId5"/>
  </sheets>
  <definedNames>
    <definedName name="Salarios" workbookParameter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6" l="1"/>
  <c r="B9" i="6"/>
  <c r="B6" i="6"/>
  <c r="B8" i="6" s="1"/>
  <c r="B10" i="6" s="1"/>
  <c r="B14" i="6" s="1"/>
  <c r="B16" i="6" s="1"/>
  <c r="B18" i="6" s="1"/>
  <c r="E17" i="5"/>
  <c r="B9" i="5"/>
  <c r="B6" i="5"/>
  <c r="B8" i="5" s="1"/>
  <c r="B10" i="5" s="1"/>
  <c r="B14" i="5" s="1"/>
  <c r="B16" i="5" s="1"/>
  <c r="B18" i="5" s="1"/>
  <c r="E17" i="4"/>
  <c r="B9" i="4"/>
  <c r="B6" i="4"/>
  <c r="B8" i="4" s="1"/>
  <c r="B10" i="4" s="1"/>
  <c r="B14" i="4" s="1"/>
  <c r="B16" i="4" s="1"/>
  <c r="B18" i="4" s="1"/>
  <c r="E17" i="3"/>
  <c r="B9" i="3"/>
  <c r="B6" i="3"/>
  <c r="B8" i="3" s="1"/>
  <c r="B10" i="3" s="1"/>
  <c r="B14" i="3" s="1"/>
  <c r="B16" i="3" s="1"/>
  <c r="B18" i="3" s="1"/>
  <c r="E17" i="2"/>
  <c r="B9" i="2" s="1"/>
  <c r="B6" i="2"/>
  <c r="B8" i="2" s="1"/>
  <c r="B10" i="2" l="1"/>
  <c r="B14" i="2" s="1"/>
  <c r="B16" i="2" s="1"/>
  <c r="B18" i="2" s="1"/>
</calcChain>
</file>

<file path=xl/sharedStrings.xml><?xml version="1.0" encoding="utf-8"?>
<sst xmlns="http://schemas.openxmlformats.org/spreadsheetml/2006/main" count="180" uniqueCount="36">
  <si>
    <t>Desde</t>
  </si>
  <si>
    <t>Hasta</t>
  </si>
  <si>
    <t>Impuesto</t>
  </si>
  <si>
    <t>Base</t>
  </si>
  <si>
    <t>Porcentaje</t>
  </si>
  <si>
    <t>Aplicable</t>
  </si>
  <si>
    <t xml:space="preserve">Sobre </t>
  </si>
  <si>
    <t>Exceso</t>
  </si>
  <si>
    <t>Rango salarial</t>
  </si>
  <si>
    <t>mas</t>
  </si>
  <si>
    <t>IR Mensual</t>
  </si>
  <si>
    <t>Salario:</t>
  </si>
  <si>
    <t>Inss:</t>
  </si>
  <si>
    <t>Salario Neto:</t>
  </si>
  <si>
    <t>SERVICIOS CONTABLES INTEGRADOS, S.A.</t>
  </si>
  <si>
    <t>Expectativa Anual:</t>
  </si>
  <si>
    <t>TABLA PARA CALCULO DE IR SALARIAL ORDINARIO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</si>
  <si>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</si>
  <si>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</si>
  <si>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</si>
  <si>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</si>
  <si>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</si>
  <si>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</si>
  <si>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</si>
  <si>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</si>
  <si>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</si>
  <si>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</si>
  <si>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</si>
  <si>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</si>
  <si>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</si>
  <si>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Acumulado al mes Anterior</t>
  </si>
  <si>
    <t>Total Acumul.</t>
  </si>
  <si>
    <t>Meses Transcurridos</t>
  </si>
  <si>
    <t>Promedio mensual</t>
  </si>
  <si>
    <t>Total del mes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</si>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</sst>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 applyProtection="1">
      <protection locked="0"/>
    </xf>
    <xf numFmtId="43" fontId="0" fillId="2" borderId="0" xfId="1" applyFont="1" applyFill="1" applyProtection="1">
      <protection locked="0"/>
    </xf>
    <xf numFmtId="0" fontId="0" fillId="2" borderId="0" xfId="0" applyFill="1" applyProtection="1">
      <protection hidden="1"/>
    </xf>
    <xf numFmtId="43" fontId="0" fillId="2" borderId="0" xfId="1" applyFont="1" applyFill="1" applyProtection="1">
      <protection hidden="1"/>
    </xf>
    <xf numFmtId="0" fontId="3" fillId="2" borderId="0" xfId="0" applyFont="1" applyFill="1" applyProtection="1">
      <protection hidden="1"/>
    </xf>
    <xf numFmtId="9" fontId="0" fillId="2" borderId="0" xfId="2" applyFont="1" applyFill="1" applyAlignment="1" applyProtection="1">
      <alignment horizontal="center"/>
      <protection hidden="1"/>
    </xf>
    <xf numFmtId="43" fontId="3" fillId="2" borderId="9" xfId="1" applyFont="1" applyFill="1" applyBorder="1" applyProtection="1">
      <protection hidden="1"/>
    </xf>
    <xf numFmtId="43" fontId="2" fillId="3" borderId="5" xfId="1" applyFont="1" applyFill="1" applyBorder="1" applyAlignment="1" applyProtection="1">
      <alignment horizontal="center"/>
      <protection hidden="1"/>
    </xf>
    <xf numFmtId="9" fontId="2" fillId="3" borderId="5" xfId="2" applyFont="1" applyFill="1" applyBorder="1" applyAlignment="1" applyProtection="1">
      <alignment horizontal="center"/>
      <protection hidden="1"/>
    </xf>
    <xf numFmtId="43" fontId="2" fillId="3" borderId="2" xfId="1" applyFont="1" applyFill="1" applyBorder="1" applyProtection="1">
      <protection hidden="1"/>
    </xf>
    <xf numFmtId="43" fontId="2" fillId="3" borderId="8" xfId="1" applyFont="1" applyFill="1" applyBorder="1" applyProtection="1">
      <protection hidden="1"/>
    </xf>
    <xf numFmtId="43" fontId="2" fillId="3" borderId="6" xfId="1" applyFont="1" applyFill="1" applyBorder="1" applyAlignment="1" applyProtection="1">
      <alignment horizontal="center"/>
      <protection hidden="1"/>
    </xf>
    <xf numFmtId="9" fontId="2" fillId="3" borderId="6" xfId="2" applyFont="1" applyFill="1" applyBorder="1" applyAlignment="1" applyProtection="1">
      <alignment horizontal="center"/>
      <protection hidden="1"/>
    </xf>
    <xf numFmtId="43" fontId="0" fillId="2" borderId="3" xfId="1" applyFont="1" applyFill="1" applyBorder="1" applyProtection="1">
      <protection hidden="1"/>
    </xf>
    <xf numFmtId="9" fontId="0" fillId="2" borderId="3" xfId="2" applyFont="1" applyFill="1" applyBorder="1" applyAlignment="1" applyProtection="1">
      <alignment horizontal="center"/>
      <protection hidden="1"/>
    </xf>
    <xf numFmtId="43" fontId="0" fillId="2" borderId="1" xfId="1" applyFont="1" applyFill="1" applyBorder="1" applyProtection="1">
      <protection hidden="1"/>
    </xf>
    <xf numFmtId="9" fontId="0" fillId="2" borderId="1" xfId="2" applyFont="1" applyFill="1" applyBorder="1" applyAlignment="1" applyProtection="1">
      <alignment horizontal="center"/>
      <protection hidden="1"/>
    </xf>
    <xf numFmtId="43" fontId="3" fillId="2" borderId="0" xfId="1" applyFont="1" applyFill="1" applyBorder="1" applyProtection="1">
      <protection hidden="1"/>
    </xf>
    <xf numFmtId="43" fontId="3" fillId="4" borderId="9" xfId="1" applyFont="1" applyFill="1" applyBorder="1" applyProtection="1">
      <protection locked="0"/>
    </xf>
    <xf numFmtId="43" fontId="3" fillId="2" borderId="0" xfId="1" applyFont="1" applyFill="1" applyAlignment="1" applyProtection="1">
      <alignment horizontal="center"/>
      <protection hidden="1"/>
    </xf>
    <xf numFmtId="43" fontId="2" fillId="3" borderId="4" xfId="1" applyFont="1" applyFill="1" applyBorder="1" applyAlignment="1" applyProtection="1">
      <alignment horizontal="center"/>
      <protection hidden="1"/>
    </xf>
    <xf numFmtId="43" fontId="2" fillId="3" borderId="7" xfId="1" applyFont="1" applyFill="1" applyBorder="1" applyAlignment="1" applyProtection="1">
      <alignment horizontal="center"/>
      <protection hidden="1"/>
    </xf>
    <xf numFmtId="43" fontId="3" fillId="2" borderId="0" xfId="1" applyFont="1" applyFill="1" applyAlignment="1" applyProtection="1">
      <alignment horizontal="center"/>
      <protection hidden="1"/>
    </xf>
    <xf numFmtId="43" fontId="1" fillId="2" borderId="0" xfId="1" applyFont="1" applyFill="1" applyAlignment="1" applyProtection="1">
      <alignment horizontal="center"/>
      <protection locked="0"/>
    </xf>
    <xf numFmtId="43" fontId="1" fillId="2" borderId="0" xfId="1" applyFont="1" applyFill="1" applyAlignment="1" applyProtection="1">
      <alignment horizontal="left"/>
      <protection hidden="1"/>
    </xf>
    <xf numFmtId="43" fontId="1" fillId="2" borderId="9" xfId="1" applyFont="1" applyFill="1" applyBorder="1" applyProtection="1">
      <protection hidden="1"/>
    </xf>
    <xf numFmtId="43" fontId="0" fillId="2" borderId="0" xfId="1" applyFont="1" applyFill="1" applyAlignment="1" applyProtection="1">
      <alignment horizontal="right"/>
      <protection hidden="1"/>
    </xf>
    <xf numFmtId="43" fontId="4" fillId="2" borderId="0" xfId="1" applyFont="1" applyFill="1" applyProtection="1">
      <protection locked="0"/>
    </xf>
    <xf numFmtId="43" fontId="1" fillId="2" borderId="9" xfId="1" applyFont="1" applyFill="1" applyBorder="1" applyProtection="1">
      <protection locked="0"/>
    </xf>
    <xf numFmtId="43" fontId="1" fillId="2" borderId="0" xfId="1" applyFont="1" applyFill="1" applyProtection="1">
      <protection locked="0"/>
    </xf>
    <xf numFmtId="43" fontId="3" fillId="2" borderId="10" xfId="1" applyFont="1" applyFill="1" applyBorder="1" applyAlignment="1" applyProtection="1">
      <alignment horizontal="left"/>
      <protection hidden="1"/>
    </xf>
    <xf numFmtId="43" fontId="3" fillId="4" borderId="10" xfId="1" applyFont="1" applyFill="1" applyBorder="1" applyAlignment="1" applyProtection="1">
      <alignment horizontal="center"/>
      <protection hidden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19C0-C080-45A8-A0B6-F60D275FB266}">
  <dimension ref="A1:L36"/>
  <sheetViews>
    <sheetView showGridLines="0" showRowColHeaders="0" tabSelected="1" zoomScale="130" zoomScaleNormal="130" workbookViewId="0">
      <selection activeCell="D16" sqref="D16"/>
    </sheetView>
  </sheetViews>
  <sheetFormatPr baseColWidth="10" defaultColWidth="0" defaultRowHeight="15" customHeight="1" zeroHeight="1" x14ac:dyDescent="0.25"/>
  <cols>
    <col min="1" max="1" width="24.85546875" style="4" customWidth="1"/>
    <col min="2" max="2" width="23.5703125" style="4" customWidth="1"/>
    <col min="3" max="3" width="13.5703125" style="4" customWidth="1"/>
    <col min="4" max="4" width="13" style="6" customWidth="1"/>
    <col min="5" max="5" width="14.140625" style="4" customWidth="1"/>
    <col min="6" max="6" width="13.140625" style="1" hidden="1"/>
    <col min="7" max="7" width="11.42578125" style="2" hidden="1"/>
    <col min="8" max="9" width="11.42578125" style="1" hidden="1"/>
    <col min="10" max="10" width="12.7109375" style="2" hidden="1"/>
    <col min="11" max="12" width="0" style="1" hidden="1"/>
    <col min="13" max="16384" width="11.42578125" style="1" hidden="1"/>
  </cols>
  <sheetData>
    <row r="1" spans="1:10" s="3" customFormat="1" x14ac:dyDescent="0.25">
      <c r="A1" s="23" t="s">
        <v>14</v>
      </c>
      <c r="B1" s="23"/>
      <c r="C1" s="23"/>
      <c r="D1" s="23"/>
      <c r="E1" s="23"/>
      <c r="G1" s="4"/>
      <c r="J1" s="4"/>
    </row>
    <row r="2" spans="1:10" s="3" customFormat="1" x14ac:dyDescent="0.25">
      <c r="A2" s="23" t="s">
        <v>16</v>
      </c>
      <c r="B2" s="23"/>
      <c r="C2" s="23"/>
      <c r="D2" s="23"/>
      <c r="E2" s="23"/>
      <c r="G2" s="4"/>
      <c r="J2" s="4"/>
    </row>
    <row r="3" spans="1:10" x14ac:dyDescent="0.25">
      <c r="A3" s="20"/>
      <c r="B3" s="20"/>
      <c r="C3" s="20"/>
      <c r="D3" s="20"/>
      <c r="E3" s="20"/>
    </row>
    <row r="4" spans="1:10" ht="15.75" thickBot="1" x14ac:dyDescent="0.3">
      <c r="A4" s="5" t="s">
        <v>11</v>
      </c>
      <c r="B4" s="19">
        <v>15000</v>
      </c>
      <c r="C4" s="20"/>
      <c r="D4" s="31" t="s">
        <v>29</v>
      </c>
      <c r="E4" s="32" t="s">
        <v>35</v>
      </c>
      <c r="G4" s="1"/>
    </row>
    <row r="5" spans="1:10" ht="15.75" thickTop="1" x14ac:dyDescent="0.25">
      <c r="A5" s="5"/>
      <c r="B5" s="18"/>
      <c r="C5" s="20"/>
      <c r="D5" s="25" t="s">
        <v>17</v>
      </c>
      <c r="E5" s="24">
        <v>12000</v>
      </c>
      <c r="G5" s="1"/>
    </row>
    <row r="6" spans="1:10" ht="15.75" thickBot="1" x14ac:dyDescent="0.3">
      <c r="A6" s="5" t="s">
        <v>12</v>
      </c>
      <c r="B6" s="26">
        <f>+B4*0.07</f>
        <v>1050</v>
      </c>
      <c r="C6" s="20"/>
      <c r="D6" s="25" t="s">
        <v>18</v>
      </c>
      <c r="E6" s="24">
        <v>14000</v>
      </c>
      <c r="G6" s="1"/>
    </row>
    <row r="7" spans="1:10" ht="15.75" thickTop="1" x14ac:dyDescent="0.25">
      <c r="A7" s="5"/>
      <c r="B7" s="18"/>
      <c r="C7" s="20"/>
      <c r="D7" s="25" t="s">
        <v>19</v>
      </c>
      <c r="E7" s="24"/>
      <c r="G7" s="1"/>
    </row>
    <row r="8" spans="1:10" x14ac:dyDescent="0.25">
      <c r="A8" s="5" t="s">
        <v>13</v>
      </c>
      <c r="B8" s="4">
        <f>+B4-B6</f>
        <v>13950</v>
      </c>
      <c r="C8" s="20"/>
      <c r="D8" s="25" t="s">
        <v>20</v>
      </c>
      <c r="E8" s="24"/>
      <c r="G8" s="1"/>
    </row>
    <row r="9" spans="1:10" x14ac:dyDescent="0.25">
      <c r="A9" s="5" t="s">
        <v>30</v>
      </c>
      <c r="B9" s="4">
        <f>+E17</f>
        <v>26000</v>
      </c>
      <c r="C9" s="20"/>
      <c r="D9" s="25" t="s">
        <v>21</v>
      </c>
      <c r="E9" s="24"/>
      <c r="G9" s="1"/>
    </row>
    <row r="10" spans="1:10" x14ac:dyDescent="0.25">
      <c r="A10" s="5" t="s">
        <v>34</v>
      </c>
      <c r="B10" s="4">
        <f>+B8+B9</f>
        <v>39950</v>
      </c>
      <c r="C10" s="20"/>
      <c r="D10" s="25" t="s">
        <v>22</v>
      </c>
      <c r="E10" s="24"/>
      <c r="G10" s="1"/>
    </row>
    <row r="11" spans="1:10" x14ac:dyDescent="0.25">
      <c r="A11" s="5"/>
      <c r="C11" s="20"/>
      <c r="D11" s="25" t="s">
        <v>23</v>
      </c>
      <c r="E11" s="24"/>
      <c r="G11" s="1"/>
    </row>
    <row r="12" spans="1:10" ht="15.75" thickBot="1" x14ac:dyDescent="0.3">
      <c r="A12" s="5" t="s">
        <v>32</v>
      </c>
      <c r="B12" s="19">
        <v>3</v>
      </c>
      <c r="C12" s="20"/>
      <c r="D12" s="25" t="s">
        <v>24</v>
      </c>
      <c r="E12" s="30"/>
      <c r="G12" s="1"/>
    </row>
    <row r="13" spans="1:10" ht="15.75" thickTop="1" x14ac:dyDescent="0.25">
      <c r="A13" s="5"/>
      <c r="B13" s="27"/>
      <c r="C13" s="20"/>
      <c r="D13" s="25" t="s">
        <v>25</v>
      </c>
      <c r="E13" s="30"/>
      <c r="G13" s="1"/>
    </row>
    <row r="14" spans="1:10" ht="15.75" thickBot="1" x14ac:dyDescent="0.3">
      <c r="A14" s="5" t="s">
        <v>33</v>
      </c>
      <c r="B14" s="26">
        <f>+B10/B12</f>
        <v>13316.666666666666</v>
      </c>
      <c r="C14" s="20"/>
      <c r="D14" s="25" t="s">
        <v>26</v>
      </c>
      <c r="E14" s="30"/>
      <c r="G14" s="1"/>
    </row>
    <row r="15" spans="1:10" ht="15.75" thickTop="1" x14ac:dyDescent="0.25">
      <c r="A15" s="5"/>
      <c r="B15" s="18"/>
      <c r="C15" s="20"/>
      <c r="D15" s="25" t="s">
        <v>27</v>
      </c>
      <c r="E15" s="30"/>
      <c r="G15" s="1"/>
    </row>
    <row r="16" spans="1:10" x14ac:dyDescent="0.25">
      <c r="A16" s="5" t="s">
        <v>15</v>
      </c>
      <c r="B16" s="4">
        <f>+B14*12</f>
        <v>159800</v>
      </c>
      <c r="C16" s="20"/>
      <c r="D16" s="25" t="s">
        <v>28</v>
      </c>
      <c r="E16" s="30"/>
      <c r="G16" s="1"/>
    </row>
    <row r="17" spans="1:10" ht="15.75" thickBot="1" x14ac:dyDescent="0.3">
      <c r="A17" s="5"/>
      <c r="C17" s="20"/>
      <c r="D17" s="3" t="s">
        <v>31</v>
      </c>
      <c r="E17" s="29">
        <f>SUM(E5:E16)</f>
        <v>26000</v>
      </c>
      <c r="G17" s="1"/>
    </row>
    <row r="18" spans="1:10" ht="16.5" thickTop="1" thickBot="1" x14ac:dyDescent="0.3">
      <c r="A18" s="5" t="s">
        <v>10</v>
      </c>
      <c r="B18" s="7">
        <f>IF(AND(B16&gt;=A23,B16&lt;=B23),(((B16-E23)*D23/12)*B12),IF(AND(B16&gt;=A24,B16&lt;=B24),(((((B16-E24)*D24)+C24)/12)*B12),IF(AND(B16&gt;=A25,B16&lt;=B25),((((B16-E25)*D25)+C25)/12),IF(B16&gt;A26,((((B16-E26)*D26)+C26)/12),B16*0))))</f>
        <v>2242.5</v>
      </c>
      <c r="D18" s="3"/>
      <c r="E18" s="3"/>
      <c r="G18" s="1"/>
    </row>
    <row r="19" spans="1:10" ht="16.5" thickTop="1" thickBot="1" x14ac:dyDescent="0.3">
      <c r="A19" s="5"/>
      <c r="B19" s="18"/>
      <c r="D19" s="3"/>
      <c r="E19" s="3"/>
      <c r="G19" s="1"/>
    </row>
    <row r="20" spans="1:10" ht="15.75" thickBot="1" x14ac:dyDescent="0.3">
      <c r="A20" s="21" t="s">
        <v>8</v>
      </c>
      <c r="B20" s="22"/>
      <c r="C20" s="8" t="s">
        <v>2</v>
      </c>
      <c r="D20" s="9" t="s">
        <v>4</v>
      </c>
      <c r="E20" s="8" t="s">
        <v>6</v>
      </c>
      <c r="G20" s="1"/>
    </row>
    <row r="21" spans="1:10" ht="15.75" thickBot="1" x14ac:dyDescent="0.3">
      <c r="A21" s="10" t="s">
        <v>0</v>
      </c>
      <c r="B21" s="11" t="s">
        <v>1</v>
      </c>
      <c r="C21" s="12" t="s">
        <v>3</v>
      </c>
      <c r="D21" s="13" t="s">
        <v>5</v>
      </c>
      <c r="E21" s="12" t="s">
        <v>7</v>
      </c>
      <c r="G21" s="1"/>
    </row>
    <row r="22" spans="1:10" x14ac:dyDescent="0.25">
      <c r="A22" s="14">
        <v>0.01</v>
      </c>
      <c r="B22" s="14">
        <v>100000</v>
      </c>
      <c r="C22" s="14">
        <v>0</v>
      </c>
      <c r="D22" s="15">
        <v>0</v>
      </c>
      <c r="E22" s="14">
        <v>0</v>
      </c>
      <c r="G22" s="1"/>
    </row>
    <row r="23" spans="1:10" x14ac:dyDescent="0.25">
      <c r="A23" s="16">
        <v>100000.01</v>
      </c>
      <c r="B23" s="16">
        <v>200000</v>
      </c>
      <c r="C23" s="16">
        <v>0</v>
      </c>
      <c r="D23" s="17">
        <v>0.15</v>
      </c>
      <c r="E23" s="16">
        <v>100000</v>
      </c>
      <c r="G23" s="1"/>
    </row>
    <row r="24" spans="1:10" ht="12.75" customHeight="1" x14ac:dyDescent="0.25">
      <c r="A24" s="16">
        <v>200000.01</v>
      </c>
      <c r="B24" s="16">
        <v>350000</v>
      </c>
      <c r="C24" s="16">
        <v>15000</v>
      </c>
      <c r="D24" s="17">
        <v>0.2</v>
      </c>
      <c r="E24" s="16">
        <v>200000</v>
      </c>
      <c r="G24" s="1"/>
    </row>
    <row r="25" spans="1:10" x14ac:dyDescent="0.25">
      <c r="A25" s="16">
        <v>350000.01</v>
      </c>
      <c r="B25" s="16">
        <v>500000</v>
      </c>
      <c r="C25" s="16">
        <v>45000</v>
      </c>
      <c r="D25" s="17">
        <v>0.25</v>
      </c>
      <c r="E25" s="16">
        <v>350000</v>
      </c>
      <c r="G25" s="1"/>
    </row>
    <row r="26" spans="1:10" x14ac:dyDescent="0.25">
      <c r="A26" s="16">
        <v>500000.01</v>
      </c>
      <c r="B26" s="16" t="s">
        <v>9</v>
      </c>
      <c r="C26" s="16">
        <v>82500</v>
      </c>
      <c r="D26" s="17">
        <v>0.3</v>
      </c>
      <c r="E26" s="16">
        <v>500000</v>
      </c>
      <c r="G26" s="1"/>
    </row>
    <row r="27" spans="1:10" hidden="1" x14ac:dyDescent="0.25">
      <c r="A27" s="3"/>
      <c r="B27" s="3"/>
      <c r="C27" s="3"/>
      <c r="D27" s="3"/>
      <c r="E27" s="3"/>
      <c r="G27" s="1"/>
    </row>
    <row r="28" spans="1:10" hidden="1" x14ac:dyDescent="0.25">
      <c r="A28" s="3"/>
      <c r="B28" s="3"/>
      <c r="C28" s="3"/>
      <c r="D28" s="3"/>
      <c r="E28" s="3"/>
      <c r="G28" s="1"/>
    </row>
    <row r="29" spans="1:10" hidden="1" x14ac:dyDescent="0.25">
      <c r="A29" s="3"/>
      <c r="B29" s="3"/>
      <c r="C29" s="3"/>
      <c r="D29" s="3"/>
      <c r="E29" s="3"/>
      <c r="G29" s="1"/>
    </row>
    <row r="30" spans="1:10" hidden="1" x14ac:dyDescent="0.25">
      <c r="A30" s="3"/>
      <c r="B30" s="3"/>
      <c r="C30" s="3"/>
      <c r="D30" s="3"/>
      <c r="E30" s="3"/>
      <c r="G30" s="1"/>
      <c r="J30" s="28"/>
    </row>
    <row r="31" spans="1:10" hidden="1" x14ac:dyDescent="0.25">
      <c r="G31" s="1"/>
    </row>
    <row r="32" spans="1:10" hidden="1" x14ac:dyDescent="0.25">
      <c r="G32" s="1"/>
    </row>
    <row r="33" spans="7:7" hidden="1" x14ac:dyDescent="0.25">
      <c r="G33" s="1"/>
    </row>
    <row r="34" spans="7:7" hidden="1" x14ac:dyDescent="0.25">
      <c r="G34" s="1"/>
    </row>
    <row r="35" spans="7:7" hidden="1" x14ac:dyDescent="0.25">
      <c r="G35" s="1"/>
    </row>
    <row r="36" spans="7:7" hidden="1" x14ac:dyDescent="0.25">
      <c r="G36" s="1"/>
    </row>
  </sheetData>
  <sheetProtection algorithmName="SHA-512" hashValue="OK6lxJjPxHe5LFE1Qlk0bRhuuyFDPI/cdZLK0QWDNR4EpaNybYWYDfID9eYoBR60WdRazhMZuHkJiUgI60IimQ==" saltValue="qv1clbqOGaSYfZr9+QPF/A==" spinCount="100000" sheet="1" objects="1" scenarios="1"/>
  <mergeCells count="3">
    <mergeCell ref="A1:E1"/>
    <mergeCell ref="A2:E2"/>
    <mergeCell ref="A20:B20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E0039-BD74-40DC-BF94-EDFAF4AB3EC2}">
  <dimension ref="A1:L36"/>
  <sheetViews>
    <sheetView showGridLines="0" showRowColHeaders="0" workbookViewId="0">
      <selection sqref="A1:XFD1048576"/>
    </sheetView>
  </sheetViews>
  <sheetFormatPr baseColWidth="10" defaultColWidth="0" defaultRowHeight="15" customHeight="1" zeroHeight="1" x14ac:dyDescent="0.25"/>
  <cols>
    <col min="1" max="1" width="24.85546875" style="4" customWidth="1"/>
    <col min="2" max="2" width="23.5703125" style="4" customWidth="1"/>
    <col min="3" max="3" width="13.5703125" style="4" customWidth="1"/>
    <col min="4" max="4" width="13" style="6" customWidth="1"/>
    <col min="5" max="5" width="14.140625" style="4" customWidth="1"/>
    <col min="6" max="6" width="13.140625" style="1" hidden="1"/>
    <col min="7" max="7" width="11.42578125" style="2" hidden="1"/>
    <col min="8" max="9" width="11.42578125" style="1" hidden="1"/>
    <col min="10" max="10" width="12.7109375" style="2" hidden="1"/>
    <col min="11" max="12" width="0" style="1" hidden="1"/>
    <col min="13" max="16384" width="11.42578125" style="1" hidden="1"/>
  </cols>
  <sheetData>
    <row r="1" spans="1:10" s="3" customFormat="1" x14ac:dyDescent="0.25">
      <c r="A1" s="23" t="s">
        <v>14</v>
      </c>
      <c r="B1" s="23"/>
      <c r="C1" s="23"/>
      <c r="D1" s="23"/>
      <c r="E1" s="23"/>
      <c r="G1" s="4"/>
      <c r="J1" s="4"/>
    </row>
    <row r="2" spans="1:10" s="3" customFormat="1" x14ac:dyDescent="0.25">
      <c r="A2" s="23" t="s">
        <v>16</v>
      </c>
      <c r="B2" s="23"/>
      <c r="C2" s="23"/>
      <c r="D2" s="23"/>
      <c r="E2" s="23"/>
      <c r="G2" s="4"/>
      <c r="J2" s="4"/>
    </row>
    <row r="3" spans="1:10" x14ac:dyDescent="0.25">
      <c r="A3" s="20"/>
      <c r="B3" s="20"/>
      <c r="C3" s="20"/>
      <c r="D3" s="20"/>
      <c r="E3" s="20"/>
    </row>
    <row r="4" spans="1:10" ht="15.75" thickBot="1" x14ac:dyDescent="0.3">
      <c r="A4" s="5" t="s">
        <v>11</v>
      </c>
      <c r="B4" s="19">
        <v>15000</v>
      </c>
      <c r="C4" s="20"/>
      <c r="D4" s="31" t="s">
        <v>29</v>
      </c>
      <c r="E4" s="32" t="s">
        <v>35</v>
      </c>
      <c r="G4" s="1"/>
    </row>
    <row r="5" spans="1:10" ht="15.75" thickTop="1" x14ac:dyDescent="0.25">
      <c r="A5" s="5"/>
      <c r="B5" s="18"/>
      <c r="C5" s="20"/>
      <c r="D5" s="25" t="s">
        <v>17</v>
      </c>
      <c r="E5" s="24">
        <v>12000</v>
      </c>
      <c r="G5" s="1"/>
    </row>
    <row r="6" spans="1:10" ht="15.75" thickBot="1" x14ac:dyDescent="0.3">
      <c r="A6" s="5" t="s">
        <v>12</v>
      </c>
      <c r="B6" s="26">
        <f>+B4*0.07</f>
        <v>1050</v>
      </c>
      <c r="C6" s="20"/>
      <c r="D6" s="25" t="s">
        <v>18</v>
      </c>
      <c r="E6" s="24">
        <v>14000</v>
      </c>
      <c r="G6" s="1"/>
    </row>
    <row r="7" spans="1:10" ht="15.75" thickTop="1" x14ac:dyDescent="0.25">
      <c r="A7" s="5"/>
      <c r="B7" s="18"/>
      <c r="C7" s="20"/>
      <c r="D7" s="25" t="s">
        <v>19</v>
      </c>
      <c r="E7" s="24"/>
      <c r="G7" s="1"/>
    </row>
    <row r="8" spans="1:10" x14ac:dyDescent="0.25">
      <c r="A8" s="5" t="s">
        <v>13</v>
      </c>
      <c r="B8" s="4">
        <f>+B4-B6</f>
        <v>13950</v>
      </c>
      <c r="C8" s="20"/>
      <c r="D8" s="25" t="s">
        <v>20</v>
      </c>
      <c r="E8" s="24"/>
      <c r="G8" s="1"/>
    </row>
    <row r="9" spans="1:10" x14ac:dyDescent="0.25">
      <c r="A9" s="5" t="s">
        <v>30</v>
      </c>
      <c r="B9" s="4">
        <f>+E17</f>
        <v>26000</v>
      </c>
      <c r="C9" s="20"/>
      <c r="D9" s="25" t="s">
        <v>21</v>
      </c>
      <c r="E9" s="24"/>
      <c r="G9" s="1"/>
    </row>
    <row r="10" spans="1:10" x14ac:dyDescent="0.25">
      <c r="A10" s="5" t="s">
        <v>34</v>
      </c>
      <c r="B10" s="4">
        <f>+B8+B9</f>
        <v>39950</v>
      </c>
      <c r="C10" s="20"/>
      <c r="D10" s="25" t="s">
        <v>22</v>
      </c>
      <c r="E10" s="24"/>
      <c r="G10" s="1"/>
    </row>
    <row r="11" spans="1:10" x14ac:dyDescent="0.25">
      <c r="A11" s="5"/>
      <c r="C11" s="20"/>
      <c r="D11" s="25" t="s">
        <v>23</v>
      </c>
      <c r="E11" s="24"/>
      <c r="G11" s="1"/>
    </row>
    <row r="12" spans="1:10" ht="15.75" thickBot="1" x14ac:dyDescent="0.3">
      <c r="A12" s="5" t="s">
        <v>32</v>
      </c>
      <c r="B12" s="19">
        <v>3</v>
      </c>
      <c r="C12" s="20"/>
      <c r="D12" s="25" t="s">
        <v>24</v>
      </c>
      <c r="E12" s="30"/>
      <c r="G12" s="1"/>
    </row>
    <row r="13" spans="1:10" ht="15.75" thickTop="1" x14ac:dyDescent="0.25">
      <c r="A13" s="5"/>
      <c r="B13" s="27"/>
      <c r="C13" s="20"/>
      <c r="D13" s="25" t="s">
        <v>25</v>
      </c>
      <c r="E13" s="30"/>
      <c r="G13" s="1"/>
    </row>
    <row r="14" spans="1:10" ht="15.75" thickBot="1" x14ac:dyDescent="0.3">
      <c r="A14" s="5" t="s">
        <v>33</v>
      </c>
      <c r="B14" s="26">
        <f>+B10/B12</f>
        <v>13316.666666666666</v>
      </c>
      <c r="C14" s="20"/>
      <c r="D14" s="25" t="s">
        <v>26</v>
      </c>
      <c r="E14" s="30"/>
      <c r="G14" s="1"/>
    </row>
    <row r="15" spans="1:10" ht="15.75" thickTop="1" x14ac:dyDescent="0.25">
      <c r="A15" s="5"/>
      <c r="B15" s="18"/>
      <c r="C15" s="20"/>
      <c r="D15" s="25" t="s">
        <v>27</v>
      </c>
      <c r="E15" s="30"/>
      <c r="G15" s="1"/>
    </row>
    <row r="16" spans="1:10" x14ac:dyDescent="0.25">
      <c r="A16" s="5" t="s">
        <v>15</v>
      </c>
      <c r="B16" s="4">
        <f>+B14*12</f>
        <v>159800</v>
      </c>
      <c r="C16" s="20"/>
      <c r="D16" s="25" t="s">
        <v>28</v>
      </c>
      <c r="E16" s="30"/>
      <c r="G16" s="1"/>
    </row>
    <row r="17" spans="1:10" ht="15.75" thickBot="1" x14ac:dyDescent="0.3">
      <c r="A17" s="5"/>
      <c r="C17" s="20"/>
      <c r="D17" s="3" t="s">
        <v>31</v>
      </c>
      <c r="E17" s="29">
        <f>SUM(E5:E16)</f>
        <v>26000</v>
      </c>
      <c r="G17" s="1"/>
    </row>
    <row r="18" spans="1:10" ht="16.5" thickTop="1" thickBot="1" x14ac:dyDescent="0.3">
      <c r="A18" s="5" t="s">
        <v>10</v>
      </c>
      <c r="B18" s="7">
        <f>IF(AND(B16&gt;=A23,B16&lt;=B23),(((B16-E23)*D23/12)*B12),IF(AND(B16&gt;=A24,B16&lt;=B24),(((((B16-E24)*D24)+C24)/12)*B12),IF(AND(B16&gt;=A25,B16&lt;=B25),((((B16-E25)*D25)+C25)/12),IF(B16&gt;A26,((((B16-E26)*D26)+C26)/12),B16*0))))</f>
        <v>2242.5</v>
      </c>
      <c r="D18" s="3"/>
      <c r="E18" s="3"/>
      <c r="G18" s="1"/>
    </row>
    <row r="19" spans="1:10" ht="16.5" thickTop="1" thickBot="1" x14ac:dyDescent="0.3">
      <c r="A19" s="5"/>
      <c r="B19" s="18"/>
      <c r="D19" s="3"/>
      <c r="E19" s="3"/>
      <c r="G19" s="1"/>
    </row>
    <row r="20" spans="1:10" ht="15.75" thickBot="1" x14ac:dyDescent="0.3">
      <c r="A20" s="21" t="s">
        <v>8</v>
      </c>
      <c r="B20" s="22"/>
      <c r="C20" s="8" t="s">
        <v>2</v>
      </c>
      <c r="D20" s="9" t="s">
        <v>4</v>
      </c>
      <c r="E20" s="8" t="s">
        <v>6</v>
      </c>
      <c r="G20" s="1"/>
    </row>
    <row r="21" spans="1:10" ht="15.75" thickBot="1" x14ac:dyDescent="0.3">
      <c r="A21" s="10" t="s">
        <v>0</v>
      </c>
      <c r="B21" s="11" t="s">
        <v>1</v>
      </c>
      <c r="C21" s="12" t="s">
        <v>3</v>
      </c>
      <c r="D21" s="13" t="s">
        <v>5</v>
      </c>
      <c r="E21" s="12" t="s">
        <v>7</v>
      </c>
      <c r="G21" s="1"/>
    </row>
    <row r="22" spans="1:10" x14ac:dyDescent="0.25">
      <c r="A22" s="14">
        <v>0.01</v>
      </c>
      <c r="B22" s="14">
        <v>100000</v>
      </c>
      <c r="C22" s="14">
        <v>0</v>
      </c>
      <c r="D22" s="15">
        <v>0</v>
      </c>
      <c r="E22" s="14">
        <v>0</v>
      </c>
      <c r="G22" s="1"/>
    </row>
    <row r="23" spans="1:10" x14ac:dyDescent="0.25">
      <c r="A23" s="16">
        <v>100000.01</v>
      </c>
      <c r="B23" s="16">
        <v>200000</v>
      </c>
      <c r="C23" s="16">
        <v>0</v>
      </c>
      <c r="D23" s="17">
        <v>0.15</v>
      </c>
      <c r="E23" s="16">
        <v>100000</v>
      </c>
      <c r="G23" s="1"/>
    </row>
    <row r="24" spans="1:10" ht="12.75" customHeight="1" x14ac:dyDescent="0.25">
      <c r="A24" s="16">
        <v>200000.01</v>
      </c>
      <c r="B24" s="16">
        <v>350000</v>
      </c>
      <c r="C24" s="16">
        <v>15000</v>
      </c>
      <c r="D24" s="17">
        <v>0.2</v>
      </c>
      <c r="E24" s="16">
        <v>200000</v>
      </c>
      <c r="G24" s="1"/>
    </row>
    <row r="25" spans="1:10" x14ac:dyDescent="0.25">
      <c r="A25" s="16">
        <v>350000.01</v>
      </c>
      <c r="B25" s="16">
        <v>500000</v>
      </c>
      <c r="C25" s="16">
        <v>45000</v>
      </c>
      <c r="D25" s="17">
        <v>0.25</v>
      </c>
      <c r="E25" s="16">
        <v>350000</v>
      </c>
      <c r="G25" s="1"/>
    </row>
    <row r="26" spans="1:10" x14ac:dyDescent="0.25">
      <c r="A26" s="16">
        <v>500000.01</v>
      </c>
      <c r="B26" s="16" t="s">
        <v>9</v>
      </c>
      <c r="C26" s="16">
        <v>82500</v>
      </c>
      <c r="D26" s="17">
        <v>0.3</v>
      </c>
      <c r="E26" s="16">
        <v>500000</v>
      </c>
      <c r="G26" s="1"/>
    </row>
    <row r="27" spans="1:10" hidden="1" x14ac:dyDescent="0.25">
      <c r="A27" s="3"/>
      <c r="B27" s="3"/>
      <c r="C27" s="3"/>
      <c r="D27" s="3"/>
      <c r="E27" s="3"/>
      <c r="G27" s="1"/>
    </row>
    <row r="28" spans="1:10" hidden="1" x14ac:dyDescent="0.25">
      <c r="A28" s="3"/>
      <c r="B28" s="3"/>
      <c r="C28" s="3"/>
      <c r="D28" s="3"/>
      <c r="E28" s="3"/>
      <c r="G28" s="1"/>
    </row>
    <row r="29" spans="1:10" hidden="1" x14ac:dyDescent="0.25">
      <c r="A29" s="3"/>
      <c r="B29" s="3"/>
      <c r="C29" s="3"/>
      <c r="D29" s="3"/>
      <c r="E29" s="3"/>
      <c r="G29" s="1"/>
    </row>
    <row r="30" spans="1:10" hidden="1" x14ac:dyDescent="0.25">
      <c r="A30" s="3"/>
      <c r="B30" s="3"/>
      <c r="C30" s="3"/>
      <c r="D30" s="3"/>
      <c r="E30" s="3"/>
      <c r="G30" s="1"/>
      <c r="J30" s="28"/>
    </row>
    <row r="31" spans="1:10" hidden="1" x14ac:dyDescent="0.25">
      <c r="G31" s="1"/>
    </row>
    <row r="32" spans="1:10" hidden="1" x14ac:dyDescent="0.25">
      <c r="G32" s="1"/>
    </row>
    <row r="33" spans="7:7" hidden="1" x14ac:dyDescent="0.25">
      <c r="G33" s="1"/>
    </row>
    <row r="34" spans="7:7" hidden="1" x14ac:dyDescent="0.25">
      <c r="G34" s="1"/>
    </row>
    <row r="35" spans="7:7" hidden="1" x14ac:dyDescent="0.25">
      <c r="G35" s="1"/>
    </row>
    <row r="36" spans="7:7" hidden="1" x14ac:dyDescent="0.25">
      <c r="G36" s="1"/>
    </row>
  </sheetData>
  <sheetProtection algorithmName="SHA-512" hashValue="xAgYUQsml5rOfxGBWBVA5Q8/kSvqp0AcgSeoLfPv9FYMeav8GJaqamehNhjo+kxW6IRvFIt9rqs9qztnnU20AQ==" saltValue="LTEblT4AhoAAy8GntE7ZZQ==" spinCount="100000" sheet="1" objects="1" scenarios="1"/>
  <mergeCells count="3">
    <mergeCell ref="A1:E1"/>
    <mergeCell ref="A2:E2"/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406E4-F2C4-4D51-937B-922D5DEC6E83}">
  <dimension ref="A1:L36"/>
  <sheetViews>
    <sheetView showGridLines="0" showRowColHeaders="0" workbookViewId="0">
      <selection activeCell="E15" sqref="E15"/>
    </sheetView>
  </sheetViews>
  <sheetFormatPr baseColWidth="10" defaultColWidth="0" defaultRowHeight="15" customHeight="1" zeroHeight="1" x14ac:dyDescent="0.25"/>
  <cols>
    <col min="1" max="1" width="24.85546875" style="4" customWidth="1"/>
    <col min="2" max="2" width="23.5703125" style="4" customWidth="1"/>
    <col min="3" max="3" width="13.5703125" style="4" customWidth="1"/>
    <col min="4" max="4" width="13" style="6" customWidth="1"/>
    <col min="5" max="5" width="14.140625" style="4" customWidth="1"/>
    <col min="6" max="6" width="13.140625" style="1" hidden="1"/>
    <col min="7" max="7" width="11.42578125" style="2" hidden="1"/>
    <col min="8" max="9" width="11.42578125" style="1" hidden="1"/>
    <col min="10" max="10" width="12.7109375" style="2" hidden="1"/>
    <col min="11" max="12" width="0" style="1" hidden="1"/>
    <col min="13" max="16384" width="11.42578125" style="1" hidden="1"/>
  </cols>
  <sheetData>
    <row r="1" spans="1:10" s="3" customFormat="1" x14ac:dyDescent="0.25">
      <c r="A1" s="23" t="s">
        <v>14</v>
      </c>
      <c r="B1" s="23"/>
      <c r="C1" s="23"/>
      <c r="D1" s="23"/>
      <c r="E1" s="23"/>
      <c r="G1" s="4"/>
      <c r="J1" s="4"/>
    </row>
    <row r="2" spans="1:10" s="3" customFormat="1" x14ac:dyDescent="0.25">
      <c r="A2" s="23" t="s">
        <v>16</v>
      </c>
      <c r="B2" s="23"/>
      <c r="C2" s="23"/>
      <c r="D2" s="23"/>
      <c r="E2" s="23"/>
      <c r="G2" s="4"/>
      <c r="J2" s="4"/>
    </row>
    <row r="3" spans="1:10" x14ac:dyDescent="0.25">
      <c r="A3" s="20"/>
      <c r="B3" s="20"/>
      <c r="C3" s="20"/>
      <c r="D3" s="20"/>
      <c r="E3" s="20"/>
    </row>
    <row r="4" spans="1:10" ht="15.75" thickBot="1" x14ac:dyDescent="0.3">
      <c r="A4" s="5" t="s">
        <v>11</v>
      </c>
      <c r="B4" s="19">
        <v>15000</v>
      </c>
      <c r="C4" s="20"/>
      <c r="D4" s="31" t="s">
        <v>29</v>
      </c>
      <c r="E4" s="32" t="s">
        <v>35</v>
      </c>
      <c r="G4" s="1"/>
    </row>
    <row r="5" spans="1:10" ht="15.75" thickTop="1" x14ac:dyDescent="0.25">
      <c r="A5" s="5"/>
      <c r="B5" s="18"/>
      <c r="C5" s="20"/>
      <c r="D5" s="25" t="s">
        <v>17</v>
      </c>
      <c r="E5" s="24">
        <v>12000</v>
      </c>
      <c r="G5" s="1"/>
    </row>
    <row r="6" spans="1:10" ht="15.75" thickBot="1" x14ac:dyDescent="0.3">
      <c r="A6" s="5" t="s">
        <v>12</v>
      </c>
      <c r="B6" s="26">
        <f>+B4*0.07</f>
        <v>1050</v>
      </c>
      <c r="C6" s="20"/>
      <c r="D6" s="25" t="s">
        <v>18</v>
      </c>
      <c r="E6" s="24">
        <v>14000</v>
      </c>
      <c r="G6" s="1"/>
    </row>
    <row r="7" spans="1:10" ht="15.75" thickTop="1" x14ac:dyDescent="0.25">
      <c r="A7" s="5"/>
      <c r="B7" s="18"/>
      <c r="C7" s="20"/>
      <c r="D7" s="25" t="s">
        <v>19</v>
      </c>
      <c r="E7" s="24"/>
      <c r="G7" s="1"/>
    </row>
    <row r="8" spans="1:10" x14ac:dyDescent="0.25">
      <c r="A8" s="5" t="s">
        <v>13</v>
      </c>
      <c r="B8" s="4">
        <f>+B4-B6</f>
        <v>13950</v>
      </c>
      <c r="C8" s="20"/>
      <c r="D8" s="25" t="s">
        <v>20</v>
      </c>
      <c r="E8" s="24"/>
      <c r="G8" s="1"/>
    </row>
    <row r="9" spans="1:10" x14ac:dyDescent="0.25">
      <c r="A9" s="5" t="s">
        <v>30</v>
      </c>
      <c r="B9" s="4">
        <f>+E17</f>
        <v>26000</v>
      </c>
      <c r="C9" s="20"/>
      <c r="D9" s="25" t="s">
        <v>21</v>
      </c>
      <c r="E9" s="24"/>
      <c r="G9" s="1"/>
    </row>
    <row r="10" spans="1:10" x14ac:dyDescent="0.25">
      <c r="A10" s="5" t="s">
        <v>34</v>
      </c>
      <c r="B10" s="4">
        <f>+B8+B9</f>
        <v>39950</v>
      </c>
      <c r="C10" s="20"/>
      <c r="D10" s="25" t="s">
        <v>22</v>
      </c>
      <c r="E10" s="24"/>
      <c r="G10" s="1"/>
    </row>
    <row r="11" spans="1:10" x14ac:dyDescent="0.25">
      <c r="A11" s="5"/>
      <c r="C11" s="20"/>
      <c r="D11" s="25" t="s">
        <v>23</v>
      </c>
      <c r="E11" s="24"/>
      <c r="G11" s="1"/>
    </row>
    <row r="12" spans="1:10" ht="15.75" thickBot="1" x14ac:dyDescent="0.3">
      <c r="A12" s="5" t="s">
        <v>32</v>
      </c>
      <c r="B12" s="19">
        <v>3</v>
      </c>
      <c r="C12" s="20"/>
      <c r="D12" s="25" t="s">
        <v>24</v>
      </c>
      <c r="E12" s="30"/>
      <c r="G12" s="1"/>
    </row>
    <row r="13" spans="1:10" ht="15.75" thickTop="1" x14ac:dyDescent="0.25">
      <c r="A13" s="5"/>
      <c r="B13" s="27"/>
      <c r="C13" s="20"/>
      <c r="D13" s="25" t="s">
        <v>25</v>
      </c>
      <c r="E13" s="30"/>
      <c r="G13" s="1"/>
    </row>
    <row r="14" spans="1:10" ht="15.75" thickBot="1" x14ac:dyDescent="0.3">
      <c r="A14" s="5" t="s">
        <v>33</v>
      </c>
      <c r="B14" s="26">
        <f>+B10/B12</f>
        <v>13316.666666666666</v>
      </c>
      <c r="C14" s="20"/>
      <c r="D14" s="25" t="s">
        <v>26</v>
      </c>
      <c r="E14" s="30"/>
      <c r="G14" s="1"/>
    </row>
    <row r="15" spans="1:10" ht="15.75" thickTop="1" x14ac:dyDescent="0.25">
      <c r="A15" s="5"/>
      <c r="B15" s="18"/>
      <c r="C15" s="20"/>
      <c r="D15" s="25" t="s">
        <v>27</v>
      </c>
      <c r="E15" s="30"/>
      <c r="G15" s="1"/>
    </row>
    <row r="16" spans="1:10" x14ac:dyDescent="0.25">
      <c r="A16" s="5" t="s">
        <v>15</v>
      </c>
      <c r="B16" s="4">
        <f>+B14*12</f>
        <v>159800</v>
      </c>
      <c r="C16" s="20"/>
      <c r="D16" s="25" t="s">
        <v>28</v>
      </c>
      <c r="E16" s="30"/>
      <c r="G16" s="1"/>
    </row>
    <row r="17" spans="1:10" ht="15.75" thickBot="1" x14ac:dyDescent="0.3">
      <c r="A17" s="5"/>
      <c r="C17" s="20"/>
      <c r="D17" s="3" t="s">
        <v>31</v>
      </c>
      <c r="E17" s="29">
        <f>SUM(E5:E16)</f>
        <v>26000</v>
      </c>
      <c r="G17" s="1"/>
    </row>
    <row r="18" spans="1:10" ht="16.5" thickTop="1" thickBot="1" x14ac:dyDescent="0.3">
      <c r="A18" s="5" t="s">
        <v>10</v>
      </c>
      <c r="B18" s="7">
        <f>IF(AND(B16&gt;=A23,B16&lt;=B23),(((B16-E23)*D23/12)*B12),IF(AND(B16&gt;=A24,B16&lt;=B24),(((((B16-E24)*D24)+C24)/12)*B12),IF(AND(B16&gt;=A25,B16&lt;=B25),((((B16-E25)*D25)+C25)/12),IF(B16&gt;A26,((((B16-E26)*D26)+C26)/12),B16*0))))</f>
        <v>2242.5</v>
      </c>
      <c r="D18" s="3"/>
      <c r="E18" s="3"/>
      <c r="G18" s="1"/>
    </row>
    <row r="19" spans="1:10" ht="16.5" thickTop="1" thickBot="1" x14ac:dyDescent="0.3">
      <c r="A19" s="5"/>
      <c r="B19" s="18"/>
      <c r="D19" s="3"/>
      <c r="E19" s="3"/>
      <c r="G19" s="1"/>
    </row>
    <row r="20" spans="1:10" ht="15.75" thickBot="1" x14ac:dyDescent="0.3">
      <c r="A20" s="21" t="s">
        <v>8</v>
      </c>
      <c r="B20" s="22"/>
      <c r="C20" s="8" t="s">
        <v>2</v>
      </c>
      <c r="D20" s="9" t="s">
        <v>4</v>
      </c>
      <c r="E20" s="8" t="s">
        <v>6</v>
      </c>
      <c r="G20" s="1"/>
    </row>
    <row r="21" spans="1:10" ht="15.75" thickBot="1" x14ac:dyDescent="0.3">
      <c r="A21" s="10" t="s">
        <v>0</v>
      </c>
      <c r="B21" s="11" t="s">
        <v>1</v>
      </c>
      <c r="C21" s="12" t="s">
        <v>3</v>
      </c>
      <c r="D21" s="13" t="s">
        <v>5</v>
      </c>
      <c r="E21" s="12" t="s">
        <v>7</v>
      </c>
      <c r="G21" s="1"/>
    </row>
    <row r="22" spans="1:10" x14ac:dyDescent="0.25">
      <c r="A22" s="14">
        <v>0.01</v>
      </c>
      <c r="B22" s="14">
        <v>100000</v>
      </c>
      <c r="C22" s="14">
        <v>0</v>
      </c>
      <c r="D22" s="15">
        <v>0</v>
      </c>
      <c r="E22" s="14">
        <v>0</v>
      </c>
      <c r="G22" s="1"/>
    </row>
    <row r="23" spans="1:10" x14ac:dyDescent="0.25">
      <c r="A23" s="16">
        <v>100000.01</v>
      </c>
      <c r="B23" s="16">
        <v>200000</v>
      </c>
      <c r="C23" s="16">
        <v>0</v>
      </c>
      <c r="D23" s="17">
        <v>0.15</v>
      </c>
      <c r="E23" s="16">
        <v>100000</v>
      </c>
      <c r="G23" s="1"/>
    </row>
    <row r="24" spans="1:10" ht="12.75" customHeight="1" x14ac:dyDescent="0.25">
      <c r="A24" s="16">
        <v>200000.01</v>
      </c>
      <c r="B24" s="16">
        <v>350000</v>
      </c>
      <c r="C24" s="16">
        <v>15000</v>
      </c>
      <c r="D24" s="17">
        <v>0.2</v>
      </c>
      <c r="E24" s="16">
        <v>200000</v>
      </c>
      <c r="G24" s="1"/>
    </row>
    <row r="25" spans="1:10" x14ac:dyDescent="0.25">
      <c r="A25" s="16">
        <v>350000.01</v>
      </c>
      <c r="B25" s="16">
        <v>500000</v>
      </c>
      <c r="C25" s="16">
        <v>45000</v>
      </c>
      <c r="D25" s="17">
        <v>0.25</v>
      </c>
      <c r="E25" s="16">
        <v>350000</v>
      </c>
      <c r="G25" s="1"/>
    </row>
    <row r="26" spans="1:10" x14ac:dyDescent="0.25">
      <c r="A26" s="16">
        <v>500000.01</v>
      </c>
      <c r="B26" s="16" t="s">
        <v>9</v>
      </c>
      <c r="C26" s="16">
        <v>82500</v>
      </c>
      <c r="D26" s="17">
        <v>0.3</v>
      </c>
      <c r="E26" s="16">
        <v>500000</v>
      </c>
      <c r="G26" s="1"/>
    </row>
    <row r="27" spans="1:10" hidden="1" x14ac:dyDescent="0.25">
      <c r="A27" s="3"/>
      <c r="B27" s="3"/>
      <c r="C27" s="3"/>
      <c r="D27" s="3"/>
      <c r="E27" s="3"/>
      <c r="G27" s="1"/>
    </row>
    <row r="28" spans="1:10" hidden="1" x14ac:dyDescent="0.25">
      <c r="A28" s="3"/>
      <c r="B28" s="3"/>
      <c r="C28" s="3"/>
      <c r="D28" s="3"/>
      <c r="E28" s="3"/>
      <c r="G28" s="1"/>
    </row>
    <row r="29" spans="1:10" hidden="1" x14ac:dyDescent="0.25">
      <c r="A29" s="3"/>
      <c r="B29" s="3"/>
      <c r="C29" s="3"/>
      <c r="D29" s="3"/>
      <c r="E29" s="3"/>
      <c r="G29" s="1"/>
    </row>
    <row r="30" spans="1:10" hidden="1" x14ac:dyDescent="0.25">
      <c r="A30" s="3"/>
      <c r="B30" s="3"/>
      <c r="C30" s="3"/>
      <c r="D30" s="3"/>
      <c r="E30" s="3"/>
      <c r="G30" s="1"/>
      <c r="J30" s="28"/>
    </row>
    <row r="31" spans="1:10" hidden="1" x14ac:dyDescent="0.25">
      <c r="G31" s="1"/>
    </row>
    <row r="32" spans="1:10" hidden="1" x14ac:dyDescent="0.25">
      <c r="G32" s="1"/>
    </row>
    <row r="33" spans="7:7" hidden="1" x14ac:dyDescent="0.25">
      <c r="G33" s="1"/>
    </row>
    <row r="34" spans="7:7" hidden="1" x14ac:dyDescent="0.25">
      <c r="G34" s="1"/>
    </row>
    <row r="35" spans="7:7" hidden="1" x14ac:dyDescent="0.25">
      <c r="G35" s="1"/>
    </row>
    <row r="36" spans="7:7" hidden="1" x14ac:dyDescent="0.25">
      <c r="G36" s="1"/>
    </row>
  </sheetData>
  <sheetProtection algorithmName="SHA-512" hashValue="LPlq5l19gX90twzr+bmVbBODV3RoZvb9HlLilfkX1g2NrkXcCxqOtpiXnF/eSYgpHo93W3iRWuB9LoqHd78+eg==" saltValue="Y2oK8h6aADrVMuhyImvWAA==" spinCount="100000" sheet="1" objects="1" scenarios="1"/>
  <mergeCells count="3">
    <mergeCell ref="A1:E1"/>
    <mergeCell ref="A2:E2"/>
    <mergeCell ref="A20:B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779A1-09BB-48B1-A123-D6B1CC0F865D}">
  <dimension ref="A1:L36"/>
  <sheetViews>
    <sheetView showGridLines="0" showRowColHeaders="0" workbookViewId="0">
      <selection activeCell="D9" sqref="D9"/>
    </sheetView>
  </sheetViews>
  <sheetFormatPr baseColWidth="10" defaultColWidth="0" defaultRowHeight="15" customHeight="1" zeroHeight="1" x14ac:dyDescent="0.25"/>
  <cols>
    <col min="1" max="1" width="24.85546875" style="4" customWidth="1"/>
    <col min="2" max="2" width="23.5703125" style="4" customWidth="1"/>
    <col min="3" max="3" width="13.5703125" style="4" customWidth="1"/>
    <col min="4" max="4" width="13" style="6" customWidth="1"/>
    <col min="5" max="5" width="14.140625" style="4" customWidth="1"/>
    <col min="6" max="6" width="13.140625" style="1" hidden="1"/>
    <col min="7" max="7" width="11.42578125" style="2" hidden="1"/>
    <col min="8" max="9" width="11.42578125" style="1" hidden="1"/>
    <col min="10" max="10" width="12.7109375" style="2" hidden="1"/>
    <col min="11" max="12" width="0" style="1" hidden="1"/>
    <col min="13" max="16384" width="11.42578125" style="1" hidden="1"/>
  </cols>
  <sheetData>
    <row r="1" spans="1:10" s="3" customFormat="1" x14ac:dyDescent="0.25">
      <c r="A1" s="23" t="s">
        <v>14</v>
      </c>
      <c r="B1" s="23"/>
      <c r="C1" s="23"/>
      <c r="D1" s="23"/>
      <c r="E1" s="23"/>
      <c r="G1" s="4"/>
      <c r="J1" s="4"/>
    </row>
    <row r="2" spans="1:10" s="3" customFormat="1" x14ac:dyDescent="0.25">
      <c r="A2" s="23" t="s">
        <v>16</v>
      </c>
      <c r="B2" s="23"/>
      <c r="C2" s="23"/>
      <c r="D2" s="23"/>
      <c r="E2" s="23"/>
      <c r="G2" s="4"/>
      <c r="J2" s="4"/>
    </row>
    <row r="3" spans="1:10" x14ac:dyDescent="0.25">
      <c r="A3" s="20"/>
      <c r="B3" s="20"/>
      <c r="C3" s="20"/>
      <c r="D3" s="20"/>
      <c r="E3" s="20"/>
    </row>
    <row r="4" spans="1:10" ht="15.75" thickBot="1" x14ac:dyDescent="0.3">
      <c r="A4" s="5" t="s">
        <v>11</v>
      </c>
      <c r="B4" s="19">
        <v>15000</v>
      </c>
      <c r="C4" s="20"/>
      <c r="D4" s="31" t="s">
        <v>29</v>
      </c>
      <c r="E4" s="32" t="s">
        <v>35</v>
      </c>
      <c r="G4" s="1"/>
    </row>
    <row r="5" spans="1:10" ht="15.75" thickTop="1" x14ac:dyDescent="0.25">
      <c r="A5" s="5"/>
      <c r="B5" s="18"/>
      <c r="C5" s="20"/>
      <c r="D5" s="25" t="s">
        <v>17</v>
      </c>
      <c r="E5" s="24">
        <v>12000</v>
      </c>
      <c r="G5" s="1"/>
    </row>
    <row r="6" spans="1:10" ht="15.75" thickBot="1" x14ac:dyDescent="0.3">
      <c r="A6" s="5" t="s">
        <v>12</v>
      </c>
      <c r="B6" s="26">
        <f>+B4*0.07</f>
        <v>1050</v>
      </c>
      <c r="C6" s="20"/>
      <c r="D6" s="25" t="s">
        <v>18</v>
      </c>
      <c r="E6" s="24">
        <v>14000</v>
      </c>
      <c r="G6" s="1"/>
    </row>
    <row r="7" spans="1:10" ht="15.75" thickTop="1" x14ac:dyDescent="0.25">
      <c r="A7" s="5"/>
      <c r="B7" s="18"/>
      <c r="C7" s="20"/>
      <c r="D7" s="25" t="s">
        <v>19</v>
      </c>
      <c r="E7" s="24"/>
      <c r="G7" s="1"/>
    </row>
    <row r="8" spans="1:10" x14ac:dyDescent="0.25">
      <c r="A8" s="5" t="s">
        <v>13</v>
      </c>
      <c r="B8" s="4">
        <f>+B4-B6</f>
        <v>13950</v>
      </c>
      <c r="C8" s="20"/>
      <c r="D8" s="25" t="s">
        <v>20</v>
      </c>
      <c r="E8" s="24"/>
      <c r="G8" s="1"/>
    </row>
    <row r="9" spans="1:10" x14ac:dyDescent="0.25">
      <c r="A9" s="5" t="s">
        <v>30</v>
      </c>
      <c r="B9" s="4">
        <f>+E17</f>
        <v>26000</v>
      </c>
      <c r="C9" s="20"/>
      <c r="D9" s="25" t="s">
        <v>21</v>
      </c>
      <c r="E9" s="24"/>
      <c r="G9" s="1"/>
    </row>
    <row r="10" spans="1:10" x14ac:dyDescent="0.25">
      <c r="A10" s="5" t="s">
        <v>34</v>
      </c>
      <c r="B10" s="4">
        <f>+B8+B9</f>
        <v>39950</v>
      </c>
      <c r="C10" s="20"/>
      <c r="D10" s="25" t="s">
        <v>22</v>
      </c>
      <c r="E10" s="24"/>
      <c r="G10" s="1"/>
    </row>
    <row r="11" spans="1:10" x14ac:dyDescent="0.25">
      <c r="A11" s="5"/>
      <c r="C11" s="20"/>
      <c r="D11" s="25" t="s">
        <v>23</v>
      </c>
      <c r="E11" s="24"/>
      <c r="G11" s="1"/>
    </row>
    <row r="12" spans="1:10" ht="15.75" thickBot="1" x14ac:dyDescent="0.3">
      <c r="A12" s="5" t="s">
        <v>32</v>
      </c>
      <c r="B12" s="19">
        <v>3</v>
      </c>
      <c r="C12" s="20"/>
      <c r="D12" s="25" t="s">
        <v>24</v>
      </c>
      <c r="E12" s="30"/>
      <c r="G12" s="1"/>
    </row>
    <row r="13" spans="1:10" ht="15.75" thickTop="1" x14ac:dyDescent="0.25">
      <c r="A13" s="5"/>
      <c r="B13" s="27"/>
      <c r="C13" s="20"/>
      <c r="D13" s="25" t="s">
        <v>25</v>
      </c>
      <c r="E13" s="30"/>
      <c r="G13" s="1"/>
    </row>
    <row r="14" spans="1:10" ht="15.75" thickBot="1" x14ac:dyDescent="0.3">
      <c r="A14" s="5" t="s">
        <v>33</v>
      </c>
      <c r="B14" s="26">
        <f>+B10/B12</f>
        <v>13316.666666666666</v>
      </c>
      <c r="C14" s="20"/>
      <c r="D14" s="25" t="s">
        <v>26</v>
      </c>
      <c r="E14" s="30"/>
      <c r="G14" s="1"/>
    </row>
    <row r="15" spans="1:10" ht="15.75" thickTop="1" x14ac:dyDescent="0.25">
      <c r="A15" s="5"/>
      <c r="B15" s="18"/>
      <c r="C15" s="20"/>
      <c r="D15" s="25" t="s">
        <v>27</v>
      </c>
      <c r="E15" s="30"/>
      <c r="G15" s="1"/>
    </row>
    <row r="16" spans="1:10" x14ac:dyDescent="0.25">
      <c r="A16" s="5" t="s">
        <v>15</v>
      </c>
      <c r="B16" s="4">
        <f>+B14*12</f>
        <v>159800</v>
      </c>
      <c r="C16" s="20"/>
      <c r="D16" s="25" t="s">
        <v>28</v>
      </c>
      <c r="E16" s="30"/>
      <c r="G16" s="1"/>
    </row>
    <row r="17" spans="1:10" ht="15.75" thickBot="1" x14ac:dyDescent="0.3">
      <c r="A17" s="5"/>
      <c r="C17" s="20"/>
      <c r="D17" s="3" t="s">
        <v>31</v>
      </c>
      <c r="E17" s="29">
        <f>SUM(E5:E16)</f>
        <v>26000</v>
      </c>
      <c r="G17" s="1"/>
    </row>
    <row r="18" spans="1:10" ht="16.5" thickTop="1" thickBot="1" x14ac:dyDescent="0.3">
      <c r="A18" s="5" t="s">
        <v>10</v>
      </c>
      <c r="B18" s="7">
        <f>IF(AND(B16&gt;=A23,B16&lt;=B23),(((B16-E23)*D23/12)*B12),IF(AND(B16&gt;=A24,B16&lt;=B24),(((((B16-E24)*D24)+C24)/12)*B12),IF(AND(B16&gt;=A25,B16&lt;=B25),((((B16-E25)*D25)+C25)/12),IF(B16&gt;A26,((((B16-E26)*D26)+C26)/12),B16*0))))</f>
        <v>2242.5</v>
      </c>
      <c r="D18" s="3"/>
      <c r="E18" s="3"/>
      <c r="G18" s="1"/>
    </row>
    <row r="19" spans="1:10" ht="16.5" thickTop="1" thickBot="1" x14ac:dyDescent="0.3">
      <c r="A19" s="5"/>
      <c r="B19" s="18"/>
      <c r="D19" s="3"/>
      <c r="E19" s="3"/>
      <c r="G19" s="1"/>
    </row>
    <row r="20" spans="1:10" ht="15.75" thickBot="1" x14ac:dyDescent="0.3">
      <c r="A20" s="21" t="s">
        <v>8</v>
      </c>
      <c r="B20" s="22"/>
      <c r="C20" s="8" t="s">
        <v>2</v>
      </c>
      <c r="D20" s="9" t="s">
        <v>4</v>
      </c>
      <c r="E20" s="8" t="s">
        <v>6</v>
      </c>
      <c r="G20" s="1"/>
    </row>
    <row r="21" spans="1:10" ht="15.75" thickBot="1" x14ac:dyDescent="0.3">
      <c r="A21" s="10" t="s">
        <v>0</v>
      </c>
      <c r="B21" s="11" t="s">
        <v>1</v>
      </c>
      <c r="C21" s="12" t="s">
        <v>3</v>
      </c>
      <c r="D21" s="13" t="s">
        <v>5</v>
      </c>
      <c r="E21" s="12" t="s">
        <v>7</v>
      </c>
      <c r="G21" s="1"/>
    </row>
    <row r="22" spans="1:10" x14ac:dyDescent="0.25">
      <c r="A22" s="14">
        <v>0.01</v>
      </c>
      <c r="B22" s="14">
        <v>100000</v>
      </c>
      <c r="C22" s="14">
        <v>0</v>
      </c>
      <c r="D22" s="15">
        <v>0</v>
      </c>
      <c r="E22" s="14">
        <v>0</v>
      </c>
      <c r="G22" s="1"/>
    </row>
    <row r="23" spans="1:10" x14ac:dyDescent="0.25">
      <c r="A23" s="16">
        <v>100000.01</v>
      </c>
      <c r="B23" s="16">
        <v>200000</v>
      </c>
      <c r="C23" s="16">
        <v>0</v>
      </c>
      <c r="D23" s="17">
        <v>0.15</v>
      </c>
      <c r="E23" s="16">
        <v>100000</v>
      </c>
      <c r="G23" s="1"/>
    </row>
    <row r="24" spans="1:10" ht="12.75" customHeight="1" x14ac:dyDescent="0.25">
      <c r="A24" s="16">
        <v>200000.01</v>
      </c>
      <c r="B24" s="16">
        <v>350000</v>
      </c>
      <c r="C24" s="16">
        <v>15000</v>
      </c>
      <c r="D24" s="17">
        <v>0.2</v>
      </c>
      <c r="E24" s="16">
        <v>200000</v>
      </c>
      <c r="G24" s="1"/>
    </row>
    <row r="25" spans="1:10" x14ac:dyDescent="0.25">
      <c r="A25" s="16">
        <v>350000.01</v>
      </c>
      <c r="B25" s="16">
        <v>500000</v>
      </c>
      <c r="C25" s="16">
        <v>45000</v>
      </c>
      <c r="D25" s="17">
        <v>0.25</v>
      </c>
      <c r="E25" s="16">
        <v>350000</v>
      </c>
      <c r="G25" s="1"/>
    </row>
    <row r="26" spans="1:10" x14ac:dyDescent="0.25">
      <c r="A26" s="16">
        <v>500000.01</v>
      </c>
      <c r="B26" s="16" t="s">
        <v>9</v>
      </c>
      <c r="C26" s="16">
        <v>82500</v>
      </c>
      <c r="D26" s="17">
        <v>0.3</v>
      </c>
      <c r="E26" s="16">
        <v>500000</v>
      </c>
      <c r="G26" s="1"/>
    </row>
    <row r="27" spans="1:10" hidden="1" x14ac:dyDescent="0.25">
      <c r="A27" s="3"/>
      <c r="B27" s="3"/>
      <c r="C27" s="3"/>
      <c r="D27" s="3"/>
      <c r="E27" s="3"/>
      <c r="G27" s="1"/>
    </row>
    <row r="28" spans="1:10" hidden="1" x14ac:dyDescent="0.25">
      <c r="A28" s="3"/>
      <c r="B28" s="3"/>
      <c r="C28" s="3"/>
      <c r="D28" s="3"/>
      <c r="E28" s="3"/>
      <c r="G28" s="1"/>
    </row>
    <row r="29" spans="1:10" hidden="1" x14ac:dyDescent="0.25">
      <c r="A29" s="3"/>
      <c r="B29" s="3"/>
      <c r="C29" s="3"/>
      <c r="D29" s="3"/>
      <c r="E29" s="3"/>
      <c r="G29" s="1"/>
    </row>
    <row r="30" spans="1:10" hidden="1" x14ac:dyDescent="0.25">
      <c r="A30" s="3"/>
      <c r="B30" s="3"/>
      <c r="C30" s="3"/>
      <c r="D30" s="3"/>
      <c r="E30" s="3"/>
      <c r="G30" s="1"/>
      <c r="J30" s="28"/>
    </row>
    <row r="31" spans="1:10" hidden="1" x14ac:dyDescent="0.25">
      <c r="G31" s="1"/>
    </row>
    <row r="32" spans="1:10" hidden="1" x14ac:dyDescent="0.25">
      <c r="G32" s="1"/>
    </row>
    <row r="33" spans="7:7" hidden="1" x14ac:dyDescent="0.25">
      <c r="G33" s="1"/>
    </row>
    <row r="34" spans="7:7" hidden="1" x14ac:dyDescent="0.25">
      <c r="G34" s="1"/>
    </row>
    <row r="35" spans="7:7" hidden="1" x14ac:dyDescent="0.25">
      <c r="G35" s="1"/>
    </row>
    <row r="36" spans="7:7" hidden="1" x14ac:dyDescent="0.25">
      <c r="G36" s="1"/>
    </row>
  </sheetData>
  <sheetProtection algorithmName="SHA-512" hashValue="Mw1UqIOhDdy3IPtfWPEuQv6Lnosk35zRfG3EeeNJIfmEF1b3VrobJfgWu8KnwfjC+OPI/YtgTFDszm0PPH/vDg==" saltValue="AdVsHPRqypTqGgxAQphMRQ==" spinCount="100000" sheet="1" objects="1" scenarios="1"/>
  <mergeCells count="3">
    <mergeCell ref="A1:E1"/>
    <mergeCell ref="A2:E2"/>
    <mergeCell ref="A20:B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31962-06A0-4B6B-BAF7-9AE9B462EDF8}">
  <dimension ref="A1:L36"/>
  <sheetViews>
    <sheetView showGridLines="0" showRowColHeaders="0" workbookViewId="0">
      <selection activeCell="C17" sqref="C17"/>
    </sheetView>
  </sheetViews>
  <sheetFormatPr baseColWidth="10" defaultColWidth="0" defaultRowHeight="15" customHeight="1" zeroHeight="1" x14ac:dyDescent="0.25"/>
  <cols>
    <col min="1" max="1" width="24.85546875" style="4" customWidth="1"/>
    <col min="2" max="2" width="23.5703125" style="4" customWidth="1"/>
    <col min="3" max="3" width="13.5703125" style="4" customWidth="1"/>
    <col min="4" max="4" width="13" style="6" customWidth="1"/>
    <col min="5" max="5" width="14.140625" style="4" customWidth="1"/>
    <col min="6" max="6" width="13.140625" style="1" hidden="1"/>
    <col min="7" max="7" width="11.42578125" style="2" hidden="1"/>
    <col min="8" max="9" width="11.42578125" style="1" hidden="1"/>
    <col min="10" max="10" width="12.7109375" style="2" hidden="1"/>
    <col min="11" max="12" width="0" style="1" hidden="1"/>
    <col min="13" max="16384" width="11.42578125" style="1" hidden="1"/>
  </cols>
  <sheetData>
    <row r="1" spans="1:10" s="3" customFormat="1" x14ac:dyDescent="0.25">
      <c r="A1" s="23" t="s">
        <v>14</v>
      </c>
      <c r="B1" s="23"/>
      <c r="C1" s="23"/>
      <c r="D1" s="23"/>
      <c r="E1" s="23"/>
      <c r="G1" s="4"/>
      <c r="J1" s="4"/>
    </row>
    <row r="2" spans="1:10" s="3" customFormat="1" x14ac:dyDescent="0.25">
      <c r="A2" s="23" t="s">
        <v>16</v>
      </c>
      <c r="B2" s="23"/>
      <c r="C2" s="23"/>
      <c r="D2" s="23"/>
      <c r="E2" s="23"/>
      <c r="G2" s="4"/>
      <c r="J2" s="4"/>
    </row>
    <row r="3" spans="1:10" x14ac:dyDescent="0.25">
      <c r="A3" s="20"/>
      <c r="B3" s="20"/>
      <c r="C3" s="20"/>
      <c r="D3" s="20"/>
      <c r="E3" s="20"/>
    </row>
    <row r="4" spans="1:10" ht="15.75" thickBot="1" x14ac:dyDescent="0.3">
      <c r="A4" s="5" t="s">
        <v>11</v>
      </c>
      <c r="B4" s="19">
        <v>15000</v>
      </c>
      <c r="C4" s="20"/>
      <c r="D4" s="31" t="s">
        <v>29</v>
      </c>
      <c r="E4" s="32" t="s">
        <v>35</v>
      </c>
      <c r="G4" s="1"/>
    </row>
    <row r="5" spans="1:10" ht="15.75" thickTop="1" x14ac:dyDescent="0.25">
      <c r="A5" s="5"/>
      <c r="B5" s="18"/>
      <c r="C5" s="20"/>
      <c r="D5" s="25" t="s">
        <v>17</v>
      </c>
      <c r="E5" s="24">
        <v>12000</v>
      </c>
      <c r="G5" s="1"/>
    </row>
    <row r="6" spans="1:10" ht="15.75" thickBot="1" x14ac:dyDescent="0.3">
      <c r="A6" s="5" t="s">
        <v>12</v>
      </c>
      <c r="B6" s="26">
        <f>+B4*0.07</f>
        <v>1050</v>
      </c>
      <c r="C6" s="20"/>
      <c r="D6" s="25" t="s">
        <v>18</v>
      </c>
      <c r="E6" s="24">
        <v>14000</v>
      </c>
      <c r="G6" s="1"/>
    </row>
    <row r="7" spans="1:10" ht="15.75" thickTop="1" x14ac:dyDescent="0.25">
      <c r="A7" s="5"/>
      <c r="B7" s="18"/>
      <c r="C7" s="20"/>
      <c r="D7" s="25" t="s">
        <v>19</v>
      </c>
      <c r="E7" s="24"/>
      <c r="G7" s="1"/>
    </row>
    <row r="8" spans="1:10" x14ac:dyDescent="0.25">
      <c r="A8" s="5" t="s">
        <v>13</v>
      </c>
      <c r="B8" s="4">
        <f>+B4-B6</f>
        <v>13950</v>
      </c>
      <c r="C8" s="20"/>
      <c r="D8" s="25" t="s">
        <v>20</v>
      </c>
      <c r="E8" s="24"/>
      <c r="G8" s="1"/>
    </row>
    <row r="9" spans="1:10" x14ac:dyDescent="0.25">
      <c r="A9" s="5" t="s">
        <v>30</v>
      </c>
      <c r="B9" s="4">
        <f>+E17</f>
        <v>26000</v>
      </c>
      <c r="C9" s="20"/>
      <c r="D9" s="25" t="s">
        <v>21</v>
      </c>
      <c r="E9" s="24"/>
      <c r="G9" s="1"/>
    </row>
    <row r="10" spans="1:10" x14ac:dyDescent="0.25">
      <c r="A10" s="5" t="s">
        <v>34</v>
      </c>
      <c r="B10" s="4">
        <f>+B8+B9</f>
        <v>39950</v>
      </c>
      <c r="C10" s="20"/>
      <c r="D10" s="25" t="s">
        <v>22</v>
      </c>
      <c r="E10" s="24"/>
      <c r="G10" s="1"/>
    </row>
    <row r="11" spans="1:10" x14ac:dyDescent="0.25">
      <c r="A11" s="5"/>
      <c r="C11" s="20"/>
      <c r="D11" s="25" t="s">
        <v>23</v>
      </c>
      <c r="E11" s="24"/>
      <c r="G11" s="1"/>
    </row>
    <row r="12" spans="1:10" ht="15.75" thickBot="1" x14ac:dyDescent="0.3">
      <c r="A12" s="5" t="s">
        <v>32</v>
      </c>
      <c r="B12" s="19">
        <v>3</v>
      </c>
      <c r="C12" s="20"/>
      <c r="D12" s="25" t="s">
        <v>24</v>
      </c>
      <c r="E12" s="30"/>
      <c r="G12" s="1"/>
    </row>
    <row r="13" spans="1:10" ht="15.75" thickTop="1" x14ac:dyDescent="0.25">
      <c r="A13" s="5"/>
      <c r="B13" s="27"/>
      <c r="C13" s="20"/>
      <c r="D13" s="25" t="s">
        <v>25</v>
      </c>
      <c r="E13" s="30"/>
      <c r="G13" s="1"/>
    </row>
    <row r="14" spans="1:10" ht="15.75" thickBot="1" x14ac:dyDescent="0.3">
      <c r="A14" s="5" t="s">
        <v>33</v>
      </c>
      <c r="B14" s="26">
        <f>+B10/B12</f>
        <v>13316.666666666666</v>
      </c>
      <c r="C14" s="20"/>
      <c r="D14" s="25" t="s">
        <v>26</v>
      </c>
      <c r="E14" s="30"/>
      <c r="G14" s="1"/>
    </row>
    <row r="15" spans="1:10" ht="15.75" thickTop="1" x14ac:dyDescent="0.25">
      <c r="A15" s="5"/>
      <c r="B15" s="18"/>
      <c r="C15" s="20"/>
      <c r="D15" s="25" t="s">
        <v>27</v>
      </c>
      <c r="E15" s="30"/>
      <c r="G15" s="1"/>
    </row>
    <row r="16" spans="1:10" x14ac:dyDescent="0.25">
      <c r="A16" s="5" t="s">
        <v>15</v>
      </c>
      <c r="B16" s="4">
        <f>+B14*12</f>
        <v>159800</v>
      </c>
      <c r="C16" s="20"/>
      <c r="D16" s="25" t="s">
        <v>28</v>
      </c>
      <c r="E16" s="30"/>
      <c r="G16" s="1"/>
    </row>
    <row r="17" spans="1:10" ht="15.75" thickBot="1" x14ac:dyDescent="0.3">
      <c r="A17" s="5"/>
      <c r="C17" s="20"/>
      <c r="D17" s="3" t="s">
        <v>31</v>
      </c>
      <c r="E17" s="29">
        <f>SUM(E5:E16)</f>
        <v>26000</v>
      </c>
      <c r="G17" s="1"/>
    </row>
    <row r="18" spans="1:10" ht="16.5" thickTop="1" thickBot="1" x14ac:dyDescent="0.3">
      <c r="A18" s="5" t="s">
        <v>10</v>
      </c>
      <c r="B18" s="7">
        <f>IF(AND(B16&gt;=A23,B16&lt;=B23),(((B16-E23)*D23/12)*B12),IF(AND(B16&gt;=A24,B16&lt;=B24),(((((B16-E24)*D24)+C24)/12)*B12),IF(AND(B16&gt;=A25,B16&lt;=B25),((((B16-E25)*D25)+C25)/12),IF(B16&gt;A26,((((B16-E26)*D26)+C26)/12),B16*0))))</f>
        <v>2242.5</v>
      </c>
      <c r="D18" s="3"/>
      <c r="E18" s="3"/>
      <c r="G18" s="1"/>
    </row>
    <row r="19" spans="1:10" ht="16.5" thickTop="1" thickBot="1" x14ac:dyDescent="0.3">
      <c r="A19" s="5"/>
      <c r="B19" s="18"/>
      <c r="D19" s="3"/>
      <c r="E19" s="3"/>
      <c r="G19" s="1"/>
    </row>
    <row r="20" spans="1:10" ht="15.75" thickBot="1" x14ac:dyDescent="0.3">
      <c r="A20" s="21" t="s">
        <v>8</v>
      </c>
      <c r="B20" s="22"/>
      <c r="C20" s="8" t="s">
        <v>2</v>
      </c>
      <c r="D20" s="9" t="s">
        <v>4</v>
      </c>
      <c r="E20" s="8" t="s">
        <v>6</v>
      </c>
      <c r="G20" s="1"/>
    </row>
    <row r="21" spans="1:10" ht="15.75" thickBot="1" x14ac:dyDescent="0.3">
      <c r="A21" s="10" t="s">
        <v>0</v>
      </c>
      <c r="B21" s="11" t="s">
        <v>1</v>
      </c>
      <c r="C21" s="12" t="s">
        <v>3</v>
      </c>
      <c r="D21" s="13" t="s">
        <v>5</v>
      </c>
      <c r="E21" s="12" t="s">
        <v>7</v>
      </c>
      <c r="G21" s="1"/>
    </row>
    <row r="22" spans="1:10" x14ac:dyDescent="0.25">
      <c r="A22" s="14">
        <v>0.01</v>
      </c>
      <c r="B22" s="14">
        <v>100000</v>
      </c>
      <c r="C22" s="14">
        <v>0</v>
      </c>
      <c r="D22" s="15">
        <v>0</v>
      </c>
      <c r="E22" s="14">
        <v>0</v>
      </c>
      <c r="G22" s="1"/>
    </row>
    <row r="23" spans="1:10" x14ac:dyDescent="0.25">
      <c r="A23" s="16">
        <v>100000.01</v>
      </c>
      <c r="B23" s="16">
        <v>200000</v>
      </c>
      <c r="C23" s="16">
        <v>0</v>
      </c>
      <c r="D23" s="17">
        <v>0.15</v>
      </c>
      <c r="E23" s="16">
        <v>100000</v>
      </c>
      <c r="G23" s="1"/>
    </row>
    <row r="24" spans="1:10" ht="12.75" customHeight="1" x14ac:dyDescent="0.25">
      <c r="A24" s="16">
        <v>200000.01</v>
      </c>
      <c r="B24" s="16">
        <v>350000</v>
      </c>
      <c r="C24" s="16">
        <v>15000</v>
      </c>
      <c r="D24" s="17">
        <v>0.2</v>
      </c>
      <c r="E24" s="16">
        <v>200000</v>
      </c>
      <c r="G24" s="1"/>
    </row>
    <row r="25" spans="1:10" x14ac:dyDescent="0.25">
      <c r="A25" s="16">
        <v>350000.01</v>
      </c>
      <c r="B25" s="16">
        <v>500000</v>
      </c>
      <c r="C25" s="16">
        <v>45000</v>
      </c>
      <c r="D25" s="17">
        <v>0.25</v>
      </c>
      <c r="E25" s="16">
        <v>350000</v>
      </c>
      <c r="G25" s="1"/>
    </row>
    <row r="26" spans="1:10" x14ac:dyDescent="0.25">
      <c r="A26" s="16">
        <v>500000.01</v>
      </c>
      <c r="B26" s="16" t="s">
        <v>9</v>
      </c>
      <c r="C26" s="16">
        <v>82500</v>
      </c>
      <c r="D26" s="17">
        <v>0.3</v>
      </c>
      <c r="E26" s="16">
        <v>500000</v>
      </c>
      <c r="G26" s="1"/>
    </row>
    <row r="27" spans="1:10" hidden="1" x14ac:dyDescent="0.25">
      <c r="A27" s="3"/>
      <c r="B27" s="3"/>
      <c r="C27" s="3"/>
      <c r="D27" s="3"/>
      <c r="E27" s="3"/>
      <c r="G27" s="1"/>
    </row>
    <row r="28" spans="1:10" hidden="1" x14ac:dyDescent="0.25">
      <c r="A28" s="3"/>
      <c r="B28" s="3"/>
      <c r="C28" s="3"/>
      <c r="D28" s="3"/>
      <c r="E28" s="3"/>
      <c r="G28" s="1"/>
    </row>
    <row r="29" spans="1:10" hidden="1" x14ac:dyDescent="0.25">
      <c r="A29" s="3"/>
      <c r="B29" s="3"/>
      <c r="C29" s="3"/>
      <c r="D29" s="3"/>
      <c r="E29" s="3"/>
      <c r="G29" s="1"/>
    </row>
    <row r="30" spans="1:10" hidden="1" x14ac:dyDescent="0.25">
      <c r="A30" s="3"/>
      <c r="B30" s="3"/>
      <c r="C30" s="3"/>
      <c r="D30" s="3"/>
      <c r="E30" s="3"/>
      <c r="G30" s="1"/>
      <c r="J30" s="28"/>
    </row>
    <row r="31" spans="1:10" hidden="1" x14ac:dyDescent="0.25">
      <c r="G31" s="1"/>
    </row>
    <row r="32" spans="1:10" hidden="1" x14ac:dyDescent="0.25">
      <c r="G32" s="1"/>
    </row>
    <row r="33" spans="7:7" hidden="1" x14ac:dyDescent="0.25">
      <c r="G33" s="1"/>
    </row>
    <row r="34" spans="7:7" hidden="1" x14ac:dyDescent="0.25">
      <c r="G34" s="1"/>
    </row>
    <row r="35" spans="7:7" hidden="1" x14ac:dyDescent="0.25">
      <c r="G35" s="1"/>
    </row>
    <row r="36" spans="7:7" hidden="1" x14ac:dyDescent="0.25">
      <c r="G36" s="1"/>
    </row>
  </sheetData>
  <sheetProtection algorithmName="SHA-512" hashValue="O+SwrmWYpIlbPwTwQoqxkChNOkCDG4Q1vccHzsb0W0ivkoPgpydllRzkXbXl5KJsQnNX8XkWyI0wza6Pqg8JLg==" saltValue="omGanCJuaTqGWNu+xg2lEg==" spinCount="100000" sheet="1" objects="1" scenarios="1"/>
  <mergeCells count="3">
    <mergeCell ref="A1:E1"/>
    <mergeCell ref="A2:E2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IR Salario Variable</vt:lpstr>
      <vt:lpstr>IR Salario Variable.1</vt:lpstr>
      <vt:lpstr>IR Salario Variable.2</vt:lpstr>
      <vt:lpstr>IR Salario Variable.3</vt:lpstr>
      <vt:lpstr>IR Salario Variable.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Godoy</dc:creator>
  <cp:lastModifiedBy>Luis</cp:lastModifiedBy>
  <dcterms:created xsi:type="dcterms:W3CDTF">2020-06-29T00:43:53Z</dcterms:created>
  <dcterms:modified xsi:type="dcterms:W3CDTF">2020-07-05T01:52:37Z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P_Salarios">
    <vt:lpwstr/>
  </property>
</Properties>
</file>