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b0e5214334f821e/"/>
    </mc:Choice>
  </mc:AlternateContent>
  <xr:revisionPtr revIDLastSave="164" documentId="8_{DDE6AF8B-6895-4906-85F0-FD5BAD857B9B}" xr6:coauthVersionLast="47" xr6:coauthVersionMax="47" xr10:uidLastSave="{C208D927-42DB-4A6A-812C-AB7712B53EE1}"/>
  <bookViews>
    <workbookView xWindow="-120" yWindow="-120" windowWidth="29040" windowHeight="15840" xr2:uid="{00000000-000D-0000-FFFF-FFFF00000000}"/>
  </bookViews>
  <sheets>
    <sheet name="IR Salario Ordinario" sheetId="1" r:id="rId1"/>
    <sheet name="IR Salario Ordinario1" sheetId="4" r:id="rId2"/>
    <sheet name="IR Salario Ordinario2" sheetId="5" r:id="rId3"/>
    <sheet name="IR Salario Ordinario3" sheetId="6" r:id="rId4"/>
    <sheet name="IR Salario Ordinario4" sheetId="7" r:id="rId5"/>
    <sheet name="IR Salario Ordinario5" sheetId="9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9" l="1"/>
  <c r="B6" i="9" s="1"/>
  <c r="B7" i="9" s="1"/>
  <c r="B9" i="9" s="1"/>
  <c r="B5" i="7"/>
  <c r="B6" i="7" s="1"/>
  <c r="B7" i="7" s="1"/>
  <c r="B9" i="7" s="1"/>
  <c r="B5" i="6"/>
  <c r="B6" i="6" s="1"/>
  <c r="B7" i="6" s="1"/>
  <c r="B9" i="6" s="1"/>
  <c r="B5" i="5"/>
  <c r="B6" i="5" s="1"/>
  <c r="B7" i="5" s="1"/>
  <c r="B9" i="5" s="1"/>
  <c r="B5" i="4"/>
  <c r="B6" i="4" s="1"/>
  <c r="B7" i="4" s="1"/>
  <c r="B9" i="4" s="1"/>
  <c r="B5" i="1" l="1"/>
  <c r="B6" i="1" l="1"/>
  <c r="C5" i="1"/>
  <c r="B7" i="1"/>
  <c r="B9" i="1" s="1"/>
  <c r="C9" i="1" l="1"/>
  <c r="E9" i="1" s="1"/>
  <c r="E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marvin</author>
  </authors>
  <commentList>
    <comment ref="B4" authorId="0" shapeId="0" xr:uid="{16D098DF-6425-462D-B450-C39196320DF3}">
      <text>
        <r>
          <rPr>
            <b/>
            <sz val="9"/>
            <color indexed="81"/>
            <rFont val="Tahoma"/>
            <family val="2"/>
          </rPr>
          <t>marvin:
Solamente ingresar el salario del mes.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marvin</author>
  </authors>
  <commentList>
    <comment ref="B4" authorId="0" shapeId="0" xr:uid="{81C00D7B-E149-4F8B-9A93-316B05F5BA40}">
      <text>
        <r>
          <rPr>
            <b/>
            <sz val="9"/>
            <color indexed="81"/>
            <rFont val="Tahoma"/>
            <family val="2"/>
          </rPr>
          <t>marvin:</t>
        </r>
        <r>
          <rPr>
            <sz val="9"/>
            <color indexed="81"/>
            <rFont val="Tahoma"/>
            <family val="2"/>
          </rPr>
          <t xml:space="preserve">
Solamente ingresar el salario del mes.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marvin</author>
  </authors>
  <commentList>
    <comment ref="B4" authorId="0" shapeId="0" xr:uid="{FA8FE3D1-D763-4781-87B4-6636CBC73B88}">
      <text>
        <r>
          <rPr>
            <b/>
            <sz val="9"/>
            <color indexed="81"/>
            <rFont val="Tahoma"/>
            <family val="2"/>
          </rPr>
          <t>marvin:</t>
        </r>
        <r>
          <rPr>
            <sz val="9"/>
            <color indexed="81"/>
            <rFont val="Tahoma"/>
            <family val="2"/>
          </rPr>
          <t xml:space="preserve">
Solamente ingresar el salario del mes.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marvin</author>
  </authors>
  <commentList>
    <comment ref="B4" authorId="0" shapeId="0" xr:uid="{C40AF8DC-DDED-4736-8766-11080C80531E}">
      <text>
        <r>
          <rPr>
            <b/>
            <sz val="9"/>
            <color indexed="81"/>
            <rFont val="Tahoma"/>
            <family val="2"/>
          </rPr>
          <t>marvin:</t>
        </r>
        <r>
          <rPr>
            <sz val="9"/>
            <color indexed="81"/>
            <rFont val="Tahoma"/>
            <family val="2"/>
          </rPr>
          <t xml:space="preserve">
Solamente ingresar el salario del mes.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marvin</author>
  </authors>
  <commentList>
    <comment ref="B4" authorId="0" shapeId="0" xr:uid="{79F3D9AE-2635-463E-8E8E-7E9E3A82EB9E}">
      <text>
        <r>
          <rPr>
            <b/>
            <sz val="9"/>
            <color indexed="81"/>
            <rFont val="Tahoma"/>
            <family val="2"/>
          </rPr>
          <t>marvin:</t>
        </r>
        <r>
          <rPr>
            <sz val="9"/>
            <color indexed="81"/>
            <rFont val="Tahoma"/>
            <family val="2"/>
          </rPr>
          <t xml:space="preserve">
Solamente ingresar el salario del mes.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marvin</author>
  </authors>
  <commentList>
    <comment ref="B4" authorId="0" shapeId="0" xr:uid="{448FD648-C277-403C-A56F-B5F597BB7850}">
      <text>
        <r>
          <rPr>
            <b/>
            <sz val="9"/>
            <color indexed="81"/>
            <rFont val="Tahoma"/>
            <family val="2"/>
          </rPr>
          <t>marvin:</t>
        </r>
        <r>
          <rPr>
            <sz val="9"/>
            <color indexed="81"/>
            <rFont val="Tahoma"/>
            <family val="2"/>
          </rPr>
          <t xml:space="preserve">
Solamente ingresar el salario del mes.</t>
        </r>
      </text>
    </comment>
  </commentList>
</comments>
</file>

<file path=xl/sharedStrings.xml><?xml version="1.0" encoding="utf-8"?>
<sst xmlns="http://schemas.openxmlformats.org/spreadsheetml/2006/main" count="102" uniqueCount="17">
  <si>
    <t>SERVICIOS CONTABLES INTEGRADOS, S.A.</t>
  </si>
  <si>
    <t>TABLA PARA CALCULO DE IR SALARIAL ORDINARIO</t>
  </si>
  <si>
    <t>Salario:</t>
  </si>
  <si>
    <t>Inss:</t>
  </si>
  <si>
    <t>Salario Neto:</t>
  </si>
  <si>
    <t>Expectativa Anual:</t>
  </si>
  <si>
    <t>IR Mensual</t>
  </si>
  <si>
    <t>Rango salarial</t>
  </si>
  <si>
    <t>Impuesto</t>
  </si>
  <si>
    <t>Porcentaje</t>
  </si>
  <si>
    <t xml:space="preserve">Sobre </t>
  </si>
  <si>
    <t>Desde</t>
  </si>
  <si>
    <t>Hasta</t>
  </si>
  <si>
    <t>Base</t>
  </si>
  <si>
    <t>Aplicable</t>
  </si>
  <si>
    <t>Exceso</t>
  </si>
  <si>
    <t>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</si>
</sst>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 applyProtection="1">
      <protection locked="0"/>
    </xf>
    <xf numFmtId="43" fontId="0" fillId="2" borderId="0" xfId="1" applyFont="1" applyFill="1" applyProtection="1">
      <protection locked="0"/>
    </xf>
    <xf numFmtId="0" fontId="3" fillId="2" borderId="0" xfId="0" applyFont="1" applyFill="1" applyProtection="1">
      <protection locked="0"/>
    </xf>
    <xf numFmtId="9" fontId="0" fillId="2" borderId="0" xfId="2" applyFont="1" applyFill="1" applyAlignment="1" applyProtection="1">
      <alignment horizontal="center"/>
      <protection locked="0"/>
    </xf>
    <xf numFmtId="0" fontId="4" fillId="2" borderId="0" xfId="0" applyFont="1" applyFill="1" applyProtection="1">
      <protection locked="0"/>
    </xf>
    <xf numFmtId="0" fontId="0" fillId="2" borderId="0" xfId="0" applyFill="1" applyProtection="1">
      <protection hidden="1"/>
    </xf>
    <xf numFmtId="43" fontId="0" fillId="2" borderId="0" xfId="1" applyFont="1" applyFill="1" applyProtection="1">
      <protection hidden="1"/>
    </xf>
    <xf numFmtId="0" fontId="3" fillId="2" borderId="0" xfId="0" applyFont="1" applyFill="1" applyProtection="1">
      <protection hidden="1"/>
    </xf>
    <xf numFmtId="9" fontId="0" fillId="2" borderId="0" xfId="2" applyFont="1" applyFill="1" applyAlignment="1" applyProtection="1">
      <alignment horizontal="center"/>
      <protection hidden="1"/>
    </xf>
    <xf numFmtId="43" fontId="2" fillId="3" borderId="5" xfId="1" applyFont="1" applyFill="1" applyBorder="1" applyAlignment="1" applyProtection="1">
      <alignment horizontal="center"/>
      <protection hidden="1"/>
    </xf>
    <xf numFmtId="9" fontId="2" fillId="3" borderId="5" xfId="2" applyFont="1" applyFill="1" applyBorder="1" applyAlignment="1" applyProtection="1">
      <alignment horizontal="center"/>
      <protection hidden="1"/>
    </xf>
    <xf numFmtId="43" fontId="2" fillId="3" borderId="2" xfId="1" applyFont="1" applyFill="1" applyBorder="1" applyProtection="1">
      <protection hidden="1"/>
    </xf>
    <xf numFmtId="43" fontId="2" fillId="3" borderId="8" xfId="1" applyFont="1" applyFill="1" applyBorder="1" applyProtection="1">
      <protection hidden="1"/>
    </xf>
    <xf numFmtId="43" fontId="2" fillId="3" borderId="6" xfId="1" applyFont="1" applyFill="1" applyBorder="1" applyAlignment="1" applyProtection="1">
      <alignment horizontal="center"/>
      <protection hidden="1"/>
    </xf>
    <xf numFmtId="9" fontId="2" fillId="3" borderId="6" xfId="2" applyFont="1" applyFill="1" applyBorder="1" applyAlignment="1" applyProtection="1">
      <alignment horizontal="center"/>
      <protection hidden="1"/>
    </xf>
    <xf numFmtId="43" fontId="0" fillId="2" borderId="3" xfId="1" applyFont="1" applyFill="1" applyBorder="1" applyProtection="1">
      <protection hidden="1"/>
    </xf>
    <xf numFmtId="9" fontId="0" fillId="2" borderId="3" xfId="2" applyFont="1" applyFill="1" applyBorder="1" applyAlignment="1" applyProtection="1">
      <alignment horizontal="center"/>
      <protection hidden="1"/>
    </xf>
    <xf numFmtId="43" fontId="0" fillId="2" borderId="1" xfId="1" applyFont="1" applyFill="1" applyBorder="1" applyProtection="1">
      <protection hidden="1"/>
    </xf>
    <xf numFmtId="9" fontId="0" fillId="2" borderId="1" xfId="2" applyFont="1" applyFill="1" applyBorder="1" applyAlignment="1" applyProtection="1">
      <alignment horizontal="center"/>
      <protection hidden="1"/>
    </xf>
    <xf numFmtId="43" fontId="3" fillId="2" borderId="0" xfId="1" applyFont="1" applyFill="1" applyBorder="1" applyProtection="1">
      <protection hidden="1"/>
    </xf>
    <xf numFmtId="43" fontId="3" fillId="2" borderId="0" xfId="1" applyFont="1" applyFill="1" applyAlignment="1" applyProtection="1">
      <alignment horizontal="center"/>
      <protection locked="0"/>
    </xf>
    <xf numFmtId="43" fontId="3" fillId="4" borderId="9" xfId="1" applyFont="1" applyFill="1" applyBorder="1" applyProtection="1">
      <protection locked="0"/>
    </xf>
    <xf numFmtId="0" fontId="6" fillId="2" borderId="0" xfId="0" applyFont="1" applyFill="1" applyProtection="1">
      <protection hidden="1"/>
    </xf>
    <xf numFmtId="0" fontId="8" fillId="2" borderId="0" xfId="0" applyFont="1" applyFill="1" applyProtection="1">
      <protection hidden="1"/>
    </xf>
    <xf numFmtId="0" fontId="5" fillId="2" borderId="0" xfId="0" applyFont="1" applyFill="1" applyProtection="1">
      <protection hidden="1"/>
    </xf>
    <xf numFmtId="0" fontId="7" fillId="2" borderId="0" xfId="0" applyFont="1" applyFill="1" applyProtection="1">
      <protection hidden="1"/>
    </xf>
    <xf numFmtId="43" fontId="7" fillId="2" borderId="0" xfId="1" applyFont="1" applyFill="1" applyAlignment="1" applyProtection="1">
      <alignment horizontal="left"/>
      <protection hidden="1"/>
    </xf>
    <xf numFmtId="43" fontId="10" fillId="2" borderId="9" xfId="1" applyFont="1" applyFill="1" applyBorder="1" applyProtection="1">
      <protection hidden="1"/>
    </xf>
    <xf numFmtId="43" fontId="3" fillId="2" borderId="0" xfId="1" applyFont="1" applyFill="1" applyAlignment="1" applyProtection="1">
      <alignment horizontal="center"/>
      <protection hidden="1"/>
    </xf>
    <xf numFmtId="43" fontId="2" fillId="3" borderId="4" xfId="1" applyFont="1" applyFill="1" applyBorder="1" applyAlignment="1" applyProtection="1">
      <alignment horizontal="center"/>
      <protection hidden="1"/>
    </xf>
    <xf numFmtId="43" fontId="2" fillId="3" borderId="7" xfId="1" applyFont="1" applyFill="1" applyBorder="1" applyAlignment="1" applyProtection="1">
      <alignment horizontal="center"/>
      <protection hidden="1"/>
    </xf>
    <xf numFmtId="43" fontId="3" fillId="2" borderId="0" xfId="1" applyFont="1" applyFill="1" applyAlignment="1" applyProtection="1">
      <alignment horizontal="center"/>
      <protection hidden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120" zoomScaleNormal="120" workbookViewId="0">
      <selection activeCell="B5" sqref="B5"/>
    </sheetView>
  </sheetViews>
  <sheetFormatPr baseColWidth="10" defaultColWidth="0" defaultRowHeight="15" zeroHeight="1" x14ac:dyDescent="0.25"/>
  <cols>
    <col min="1" max="1" width="17.5703125" style="2" customWidth="1"/>
    <col min="2" max="2" width="18.42578125" style="2" customWidth="1"/>
    <col min="3" max="3" width="11.42578125" style="2" customWidth="1"/>
    <col min="4" max="4" width="11.42578125" style="4" customWidth="1"/>
    <col min="5" max="5" width="12.28515625" style="2" bestFit="1" customWidth="1"/>
    <col min="6" max="6" width="13.42578125" style="2" hidden="1" customWidth="1"/>
    <col min="7" max="9" width="11.42578125" style="1" hidden="1" customWidth="1"/>
    <col min="10" max="12" width="0" style="1" hidden="1" customWidth="1"/>
    <col min="13" max="16384" width="11.42578125" style="1" hidden="1"/>
  </cols>
  <sheetData>
    <row r="1" spans="1:6" s="6" customFormat="1" x14ac:dyDescent="0.25">
      <c r="A1" s="32" t="s">
        <v>0</v>
      </c>
      <c r="B1" s="32"/>
      <c r="C1" s="32"/>
      <c r="D1" s="32"/>
      <c r="E1" s="32"/>
      <c r="F1" s="7"/>
    </row>
    <row r="2" spans="1:6" s="6" customFormat="1" x14ac:dyDescent="0.25">
      <c r="A2" s="32" t="s">
        <v>1</v>
      </c>
      <c r="B2" s="32"/>
      <c r="C2" s="32"/>
      <c r="D2" s="32"/>
      <c r="E2" s="32"/>
      <c r="F2" s="7"/>
    </row>
    <row r="3" spans="1:6" s="6" customFormat="1" x14ac:dyDescent="0.25">
      <c r="A3" s="29"/>
      <c r="B3" s="29"/>
      <c r="C3" s="29"/>
      <c r="D3" s="29"/>
      <c r="E3" s="29"/>
      <c r="F3" s="7"/>
    </row>
    <row r="4" spans="1:6" ht="15.75" thickBot="1" x14ac:dyDescent="0.3">
      <c r="A4" s="3" t="s">
        <v>2</v>
      </c>
      <c r="B4" s="22">
        <v>8669</v>
      </c>
      <c r="C4" s="21"/>
      <c r="D4" s="2"/>
      <c r="E4" s="21"/>
    </row>
    <row r="5" spans="1:6" s="6" customFormat="1" ht="15.75" thickTop="1" x14ac:dyDescent="0.25">
      <c r="A5" s="8" t="s">
        <v>3</v>
      </c>
      <c r="B5" s="7">
        <f>+B4*0.07</f>
        <v>606.83000000000004</v>
      </c>
      <c r="C5" s="29">
        <f>B5/2</f>
        <v>303.41500000000002</v>
      </c>
      <c r="D5" s="29"/>
      <c r="E5" s="29"/>
      <c r="F5" s="7"/>
    </row>
    <row r="6" spans="1:6" s="6" customFormat="1" x14ac:dyDescent="0.25">
      <c r="A6" s="8" t="s">
        <v>4</v>
      </c>
      <c r="B6" s="7">
        <f>+B4-B5</f>
        <v>8062.17</v>
      </c>
      <c r="C6" s="29"/>
      <c r="D6" s="29"/>
      <c r="E6" s="29"/>
      <c r="F6" s="7"/>
    </row>
    <row r="7" spans="1:6" s="6" customFormat="1" x14ac:dyDescent="0.25">
      <c r="A7" s="8" t="s">
        <v>5</v>
      </c>
      <c r="B7" s="7">
        <f>+B6*12</f>
        <v>96746.040000000008</v>
      </c>
      <c r="C7" s="29"/>
      <c r="D7" s="29"/>
      <c r="E7" s="29">
        <f>B4-E9</f>
        <v>8365.5849999999991</v>
      </c>
      <c r="F7" s="7"/>
    </row>
    <row r="8" spans="1:6" s="6" customFormat="1" x14ac:dyDescent="0.25">
      <c r="A8" s="8"/>
      <c r="B8" s="7"/>
      <c r="C8" s="29"/>
      <c r="D8" s="29"/>
      <c r="E8" s="29"/>
      <c r="F8" s="7"/>
    </row>
    <row r="9" spans="1:6" s="6" customFormat="1" ht="15.75" thickBot="1" x14ac:dyDescent="0.3">
      <c r="A9" s="8" t="s">
        <v>6</v>
      </c>
      <c r="B9" s="28">
        <f>IF(AND(B7&gt;=A14,B7&lt;=B14),((B7-E14)*D14/12),IF(AND(B7&gt;=A15,B7&lt;=B15),((((B7-E15)*D15)+C15)/12),IF(AND(B7&gt;=A16,B7&lt;=B16),((((B7-E16)*D16)+C16)/12),IF(B7&gt;A17,((((B7-E17)*D17)+C17)/12),B7*0))))</f>
        <v>0</v>
      </c>
      <c r="C9" s="7">
        <f>B9/2</f>
        <v>0</v>
      </c>
      <c r="D9" s="9"/>
      <c r="E9" s="7">
        <f>C9+C5</f>
        <v>303.41500000000002</v>
      </c>
      <c r="F9" s="7"/>
    </row>
    <row r="10" spans="1:6" s="6" customFormat="1" ht="5.25" customHeight="1" thickTop="1" thickBot="1" x14ac:dyDescent="0.3">
      <c r="A10" s="8"/>
      <c r="B10" s="20"/>
      <c r="C10" s="7"/>
      <c r="D10" s="9"/>
      <c r="E10" s="7"/>
      <c r="F10" s="7"/>
    </row>
    <row r="11" spans="1:6" s="6" customFormat="1" ht="15.75" thickBot="1" x14ac:dyDescent="0.3">
      <c r="A11" s="30" t="s">
        <v>7</v>
      </c>
      <c r="B11" s="31"/>
      <c r="C11" s="10" t="s">
        <v>8</v>
      </c>
      <c r="D11" s="11" t="s">
        <v>9</v>
      </c>
      <c r="E11" s="10" t="s">
        <v>10</v>
      </c>
      <c r="F11" s="7"/>
    </row>
    <row r="12" spans="1:6" s="6" customFormat="1" ht="15.75" thickBot="1" x14ac:dyDescent="0.3">
      <c r="A12" s="12" t="s">
        <v>11</v>
      </c>
      <c r="B12" s="13" t="s">
        <v>12</v>
      </c>
      <c r="C12" s="14" t="s">
        <v>13</v>
      </c>
      <c r="D12" s="15" t="s">
        <v>14</v>
      </c>
      <c r="E12" s="14" t="s">
        <v>15</v>
      </c>
      <c r="F12" s="7"/>
    </row>
    <row r="13" spans="1:6" s="6" customFormat="1" x14ac:dyDescent="0.25">
      <c r="A13" s="16">
        <v>0.01</v>
      </c>
      <c r="B13" s="16">
        <v>100000</v>
      </c>
      <c r="C13" s="16">
        <v>0</v>
      </c>
      <c r="D13" s="17">
        <v>0</v>
      </c>
      <c r="E13" s="16">
        <v>0</v>
      </c>
      <c r="F13" s="7"/>
    </row>
    <row r="14" spans="1:6" s="6" customFormat="1" x14ac:dyDescent="0.25">
      <c r="A14" s="18">
        <v>100000.01</v>
      </c>
      <c r="B14" s="18">
        <v>200000</v>
      </c>
      <c r="C14" s="18">
        <v>0</v>
      </c>
      <c r="D14" s="19">
        <v>0.15</v>
      </c>
      <c r="E14" s="18">
        <v>100000</v>
      </c>
      <c r="F14" s="7"/>
    </row>
    <row r="15" spans="1:6" s="6" customFormat="1" ht="12.75" customHeight="1" x14ac:dyDescent="0.25">
      <c r="A15" s="18">
        <v>200000.01</v>
      </c>
      <c r="B15" s="18">
        <v>350000</v>
      </c>
      <c r="C15" s="18">
        <v>15000</v>
      </c>
      <c r="D15" s="19">
        <v>0.2</v>
      </c>
      <c r="E15" s="18">
        <v>200000</v>
      </c>
      <c r="F15" s="7"/>
    </row>
    <row r="16" spans="1:6" s="6" customFormat="1" x14ac:dyDescent="0.25">
      <c r="A16" s="18">
        <v>350000.01</v>
      </c>
      <c r="B16" s="18">
        <v>500000</v>
      </c>
      <c r="C16" s="18">
        <v>45000</v>
      </c>
      <c r="D16" s="19">
        <v>0.25</v>
      </c>
      <c r="E16" s="18">
        <v>350000</v>
      </c>
      <c r="F16" s="7"/>
    </row>
    <row r="17" spans="1:9" s="6" customFormat="1" x14ac:dyDescent="0.25">
      <c r="A17" s="18">
        <v>500000.01</v>
      </c>
      <c r="B17" s="18" t="s">
        <v>16</v>
      </c>
      <c r="C17" s="18">
        <v>82500</v>
      </c>
      <c r="D17" s="19">
        <v>0.3</v>
      </c>
      <c r="E17" s="18">
        <v>500000</v>
      </c>
    </row>
    <row r="18" spans="1:9" hidden="1" x14ac:dyDescent="0.25">
      <c r="A18" s="1"/>
      <c r="B18" s="1"/>
      <c r="C18" s="1"/>
      <c r="D18" s="1"/>
      <c r="E18" s="1"/>
      <c r="F18" s="1"/>
    </row>
    <row r="19" spans="1:9" hidden="1" x14ac:dyDescent="0.25">
      <c r="A19" s="1"/>
      <c r="B19" s="1"/>
      <c r="C19" s="1"/>
      <c r="D19" s="1"/>
      <c r="E19" s="1"/>
      <c r="F19" s="1"/>
    </row>
    <row r="20" spans="1:9" hidden="1" x14ac:dyDescent="0.25">
      <c r="A20" s="1"/>
      <c r="B20" s="1"/>
      <c r="C20" s="1"/>
      <c r="D20" s="1"/>
      <c r="E20" s="1"/>
      <c r="F20" s="1"/>
    </row>
    <row r="21" spans="1:9" hidden="1" x14ac:dyDescent="0.25">
      <c r="A21" s="1"/>
      <c r="B21" s="1"/>
      <c r="C21" s="1"/>
      <c r="D21" s="1"/>
      <c r="E21" s="1"/>
      <c r="F21" s="1"/>
    </row>
    <row r="22" spans="1:9" hidden="1" x14ac:dyDescent="0.25">
      <c r="A22" s="1"/>
      <c r="B22" s="1"/>
      <c r="C22" s="1"/>
      <c r="D22" s="1"/>
      <c r="E22" s="1"/>
      <c r="F22" s="1"/>
    </row>
    <row r="23" spans="1:9" hidden="1" x14ac:dyDescent="0.25">
      <c r="A23" s="1"/>
      <c r="B23" s="1"/>
      <c r="C23" s="1"/>
      <c r="D23" s="1"/>
      <c r="E23" s="1"/>
    </row>
    <row r="24" spans="1:9" hidden="1" x14ac:dyDescent="0.25">
      <c r="A24" s="1"/>
      <c r="B24" s="1"/>
      <c r="C24" s="1"/>
      <c r="D24" s="1"/>
      <c r="E24" s="1"/>
      <c r="I24" s="5"/>
    </row>
  </sheetData>
  <mergeCells count="3">
    <mergeCell ref="A11:B11"/>
    <mergeCell ref="A1:E1"/>
    <mergeCell ref="A2:E2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85B87-3892-401C-A457-EC8AAE5C3B9E}">
  <dimension ref="A1:L24"/>
  <sheetViews>
    <sheetView showGridLines="0" showRowColHeaders="0" zoomScale="120" zoomScaleNormal="120" workbookViewId="0">
      <selection activeCell="E7" sqref="E7"/>
    </sheetView>
  </sheetViews>
  <sheetFormatPr baseColWidth="10" defaultColWidth="0" defaultRowHeight="15" zeroHeight="1" x14ac:dyDescent="0.25"/>
  <cols>
    <col min="1" max="1" width="17.5703125" style="2" customWidth="1"/>
    <col min="2" max="2" width="18.42578125" style="2" customWidth="1"/>
    <col min="3" max="3" width="11.42578125" style="2" customWidth="1"/>
    <col min="4" max="4" width="11.42578125" style="4" customWidth="1"/>
    <col min="5" max="5" width="12.28515625" style="2" bestFit="1" customWidth="1"/>
    <col min="6" max="6" width="13.42578125" style="2" hidden="1" customWidth="1"/>
    <col min="7" max="9" width="11.42578125" style="1" hidden="1" customWidth="1"/>
    <col min="10" max="12" width="0" style="1" hidden="1" customWidth="1"/>
    <col min="13" max="16384" width="11.42578125" style="1" hidden="1"/>
  </cols>
  <sheetData>
    <row r="1" spans="1:6" s="6" customFormat="1" x14ac:dyDescent="0.25">
      <c r="A1" s="32" t="s">
        <v>0</v>
      </c>
      <c r="B1" s="32"/>
      <c r="C1" s="32"/>
      <c r="D1" s="32"/>
      <c r="E1" s="32"/>
      <c r="F1" s="7"/>
    </row>
    <row r="2" spans="1:6" s="6" customFormat="1" x14ac:dyDescent="0.25">
      <c r="A2" s="32" t="s">
        <v>1</v>
      </c>
      <c r="B2" s="32"/>
      <c r="C2" s="32"/>
      <c r="D2" s="32"/>
      <c r="E2" s="32"/>
      <c r="F2" s="7"/>
    </row>
    <row r="3" spans="1:6" s="6" customFormat="1" x14ac:dyDescent="0.25">
      <c r="A3" s="29"/>
      <c r="B3" s="29"/>
      <c r="C3" s="29"/>
      <c r="D3" s="29"/>
      <c r="E3" s="29"/>
      <c r="F3" s="7"/>
    </row>
    <row r="4" spans="1:6" ht="15.75" thickBot="1" x14ac:dyDescent="0.3">
      <c r="A4" s="3" t="s">
        <v>2</v>
      </c>
      <c r="B4" s="22">
        <v>50482.15</v>
      </c>
      <c r="C4" s="21"/>
      <c r="D4" s="21"/>
      <c r="E4" s="21"/>
    </row>
    <row r="5" spans="1:6" s="6" customFormat="1" ht="15.75" thickTop="1" x14ac:dyDescent="0.25">
      <c r="A5" s="8" t="s">
        <v>3</v>
      </c>
      <c r="B5" s="7">
        <f>+B4*0.07</f>
        <v>3533.7505000000006</v>
      </c>
      <c r="C5" s="29"/>
      <c r="D5" s="29"/>
      <c r="E5" s="29"/>
      <c r="F5" s="7"/>
    </row>
    <row r="6" spans="1:6" s="6" customFormat="1" x14ac:dyDescent="0.25">
      <c r="A6" s="8" t="s">
        <v>4</v>
      </c>
      <c r="B6" s="7">
        <f>+B4-B5</f>
        <v>46948.3995</v>
      </c>
      <c r="C6" s="29"/>
      <c r="D6" s="29"/>
      <c r="E6" s="29"/>
      <c r="F6" s="7"/>
    </row>
    <row r="7" spans="1:6" s="6" customFormat="1" x14ac:dyDescent="0.25">
      <c r="A7" s="8" t="s">
        <v>5</v>
      </c>
      <c r="B7" s="7">
        <f>+B6*12</f>
        <v>563380.79399999999</v>
      </c>
      <c r="C7" s="29"/>
      <c r="D7" s="29"/>
      <c r="E7" s="29"/>
      <c r="F7" s="7"/>
    </row>
    <row r="8" spans="1:6" s="6" customFormat="1" x14ac:dyDescent="0.25">
      <c r="A8" s="8"/>
      <c r="B8" s="7"/>
      <c r="C8" s="29"/>
      <c r="D8" s="29"/>
      <c r="E8" s="29"/>
      <c r="F8" s="7"/>
    </row>
    <row r="9" spans="1:6" s="6" customFormat="1" ht="15.75" thickBot="1" x14ac:dyDescent="0.3">
      <c r="A9" s="8" t="s">
        <v>6</v>
      </c>
      <c r="B9" s="28">
        <f>IF(AND(B7&gt;=A14,B7&lt;=B14),((B7-E14)*D14/12),IF(AND(B7&gt;=A15,B7&lt;=B15),((((B7-E15)*D15)+C15)/12),IF(AND(B7&gt;=A16,B7&lt;=B16),((((B7-E16)*D16)+C16)/12),IF(B7&gt;A17,((((B7-E17)*D17)+C17)/12),B7*0))))</f>
        <v>8459.5198499999988</v>
      </c>
      <c r="C9" s="7"/>
      <c r="D9" s="9"/>
      <c r="E9" s="7"/>
      <c r="F9" s="7"/>
    </row>
    <row r="10" spans="1:6" s="6" customFormat="1" ht="5.25" customHeight="1" thickTop="1" thickBot="1" x14ac:dyDescent="0.3">
      <c r="A10" s="8"/>
      <c r="B10" s="20"/>
      <c r="C10" s="7"/>
      <c r="D10" s="9"/>
      <c r="E10" s="7"/>
      <c r="F10" s="7"/>
    </row>
    <row r="11" spans="1:6" s="6" customFormat="1" ht="15.75" thickBot="1" x14ac:dyDescent="0.3">
      <c r="A11" s="30" t="s">
        <v>7</v>
      </c>
      <c r="B11" s="31"/>
      <c r="C11" s="10" t="s">
        <v>8</v>
      </c>
      <c r="D11" s="11" t="s">
        <v>9</v>
      </c>
      <c r="E11" s="10" t="s">
        <v>10</v>
      </c>
      <c r="F11" s="7"/>
    </row>
    <row r="12" spans="1:6" s="6" customFormat="1" ht="15.75" thickBot="1" x14ac:dyDescent="0.3">
      <c r="A12" s="12" t="s">
        <v>11</v>
      </c>
      <c r="B12" s="13" t="s">
        <v>12</v>
      </c>
      <c r="C12" s="14" t="s">
        <v>13</v>
      </c>
      <c r="D12" s="15" t="s">
        <v>14</v>
      </c>
      <c r="E12" s="14" t="s">
        <v>15</v>
      </c>
      <c r="F12" s="7"/>
    </row>
    <row r="13" spans="1:6" s="6" customFormat="1" x14ac:dyDescent="0.25">
      <c r="A13" s="16">
        <v>0.01</v>
      </c>
      <c r="B13" s="16">
        <v>100000</v>
      </c>
      <c r="C13" s="16">
        <v>0</v>
      </c>
      <c r="D13" s="17">
        <v>0</v>
      </c>
      <c r="E13" s="16">
        <v>0</v>
      </c>
      <c r="F13" s="7"/>
    </row>
    <row r="14" spans="1:6" s="6" customFormat="1" x14ac:dyDescent="0.25">
      <c r="A14" s="18">
        <v>100000.01</v>
      </c>
      <c r="B14" s="18">
        <v>200000</v>
      </c>
      <c r="C14" s="18">
        <v>0</v>
      </c>
      <c r="D14" s="19">
        <v>0.15</v>
      </c>
      <c r="E14" s="18">
        <v>100000</v>
      </c>
      <c r="F14" s="7"/>
    </row>
    <row r="15" spans="1:6" s="6" customFormat="1" ht="12.75" customHeight="1" x14ac:dyDescent="0.25">
      <c r="A15" s="18">
        <v>200000.01</v>
      </c>
      <c r="B15" s="18">
        <v>350000</v>
      </c>
      <c r="C15" s="18">
        <v>15000</v>
      </c>
      <c r="D15" s="19">
        <v>0.2</v>
      </c>
      <c r="E15" s="18">
        <v>200000</v>
      </c>
      <c r="F15" s="7"/>
    </row>
    <row r="16" spans="1:6" s="6" customFormat="1" x14ac:dyDescent="0.25">
      <c r="A16" s="18">
        <v>350000.01</v>
      </c>
      <c r="B16" s="18">
        <v>500000</v>
      </c>
      <c r="C16" s="18">
        <v>45000</v>
      </c>
      <c r="D16" s="19">
        <v>0.25</v>
      </c>
      <c r="E16" s="18">
        <v>350000</v>
      </c>
      <c r="F16" s="7"/>
    </row>
    <row r="17" spans="1:9" s="6" customFormat="1" x14ac:dyDescent="0.25">
      <c r="A17" s="18">
        <v>500000.01</v>
      </c>
      <c r="B17" s="18" t="s">
        <v>16</v>
      </c>
      <c r="C17" s="18">
        <v>82500</v>
      </c>
      <c r="D17" s="19">
        <v>0.3</v>
      </c>
      <c r="E17" s="18">
        <v>500000</v>
      </c>
    </row>
    <row r="18" spans="1:9" hidden="1" x14ac:dyDescent="0.25">
      <c r="A18" s="1"/>
      <c r="B18" s="1"/>
      <c r="C18" s="1"/>
      <c r="D18" s="1"/>
      <c r="E18" s="1"/>
      <c r="F18" s="1"/>
    </row>
    <row r="19" spans="1:9" hidden="1" x14ac:dyDescent="0.25">
      <c r="A19" s="1"/>
      <c r="B19" s="1"/>
      <c r="C19" s="1"/>
      <c r="D19" s="1"/>
      <c r="E19" s="1"/>
      <c r="F19" s="1"/>
    </row>
    <row r="20" spans="1:9" hidden="1" x14ac:dyDescent="0.25">
      <c r="A20" s="1"/>
      <c r="B20" s="1"/>
      <c r="C20" s="1"/>
      <c r="D20" s="1"/>
      <c r="E20" s="1"/>
      <c r="F20" s="1"/>
    </row>
    <row r="21" spans="1:9" hidden="1" x14ac:dyDescent="0.25">
      <c r="A21" s="1"/>
      <c r="B21" s="1"/>
      <c r="C21" s="1"/>
      <c r="D21" s="1"/>
      <c r="E21" s="1"/>
      <c r="F21" s="1"/>
    </row>
    <row r="22" spans="1:9" hidden="1" x14ac:dyDescent="0.25">
      <c r="A22" s="1"/>
      <c r="B22" s="1"/>
      <c r="C22" s="1"/>
      <c r="D22" s="1"/>
      <c r="E22" s="1"/>
      <c r="F22" s="1"/>
    </row>
    <row r="23" spans="1:9" hidden="1" x14ac:dyDescent="0.25">
      <c r="A23" s="1"/>
      <c r="B23" s="1"/>
      <c r="C23" s="1"/>
      <c r="D23" s="1"/>
      <c r="E23" s="1"/>
    </row>
    <row r="24" spans="1:9" hidden="1" x14ac:dyDescent="0.25">
      <c r="A24" s="1"/>
      <c r="B24" s="1"/>
      <c r="C24" s="1"/>
      <c r="D24" s="1"/>
      <c r="E24" s="1"/>
      <c r="I24" s="5"/>
    </row>
  </sheetData>
  <sheetProtection algorithmName="SHA-512" hashValue="2GpLjvsyyuW1Z5M3rWBX+Klr7s/eu54JstfyROBcZpsTQ4vAGc4U4VqWDuC9kdMobWzDXIGiU6LvUD3UqVkLzg==" saltValue="gQzFQhNVFO5tBo4TkU/SKA==" spinCount="100000" sheet="1" objects="1" scenarios="1"/>
  <mergeCells count="3">
    <mergeCell ref="A1:E1"/>
    <mergeCell ref="A2:E2"/>
    <mergeCell ref="A11:B11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93649-0F2C-4121-A537-661D6E6CDCAD}">
  <dimension ref="A1:L24"/>
  <sheetViews>
    <sheetView showGridLines="0" showRowColHeaders="0" zoomScale="120" zoomScaleNormal="120" workbookViewId="0">
      <selection activeCell="C6" sqref="C6"/>
    </sheetView>
  </sheetViews>
  <sheetFormatPr baseColWidth="10" defaultColWidth="0" defaultRowHeight="15" zeroHeight="1" x14ac:dyDescent="0.25"/>
  <cols>
    <col min="1" max="1" width="17.5703125" style="2" customWidth="1"/>
    <col min="2" max="2" width="18.42578125" style="2" customWidth="1"/>
    <col min="3" max="3" width="11.42578125" style="2" customWidth="1"/>
    <col min="4" max="4" width="11.42578125" style="4" customWidth="1"/>
    <col min="5" max="5" width="12.28515625" style="2" bestFit="1" customWidth="1"/>
    <col min="6" max="6" width="13.42578125" style="2" hidden="1" customWidth="1"/>
    <col min="7" max="9" width="11.42578125" style="1" hidden="1" customWidth="1"/>
    <col min="10" max="12" width="0" style="1" hidden="1" customWidth="1"/>
    <col min="13" max="16384" width="11.42578125" style="1" hidden="1"/>
  </cols>
  <sheetData>
    <row r="1" spans="1:6" s="6" customFormat="1" x14ac:dyDescent="0.25">
      <c r="A1" s="32" t="s">
        <v>0</v>
      </c>
      <c r="B1" s="32"/>
      <c r="C1" s="32"/>
      <c r="D1" s="32"/>
      <c r="E1" s="32"/>
      <c r="F1" s="7"/>
    </row>
    <row r="2" spans="1:6" s="6" customFormat="1" x14ac:dyDescent="0.25">
      <c r="A2" s="32" t="s">
        <v>1</v>
      </c>
      <c r="B2" s="32"/>
      <c r="C2" s="32"/>
      <c r="D2" s="32"/>
      <c r="E2" s="32"/>
      <c r="F2" s="7"/>
    </row>
    <row r="3" spans="1:6" s="6" customFormat="1" x14ac:dyDescent="0.25">
      <c r="A3" s="29"/>
      <c r="B3" s="29"/>
      <c r="C3" s="29"/>
      <c r="D3" s="29"/>
      <c r="E3" s="29"/>
      <c r="F3" s="7"/>
    </row>
    <row r="4" spans="1:6" ht="15.75" thickBot="1" x14ac:dyDescent="0.3">
      <c r="A4" s="3" t="s">
        <v>2</v>
      </c>
      <c r="B4" s="22">
        <v>50482.15</v>
      </c>
      <c r="C4" s="21"/>
      <c r="D4" s="21"/>
      <c r="E4" s="21"/>
    </row>
    <row r="5" spans="1:6" s="6" customFormat="1" ht="15.75" thickTop="1" x14ac:dyDescent="0.25">
      <c r="A5" s="8" t="s">
        <v>3</v>
      </c>
      <c r="B5" s="7">
        <f>+B4*0.07</f>
        <v>3533.7505000000006</v>
      </c>
      <c r="C5" s="29"/>
      <c r="D5" s="29"/>
      <c r="E5" s="29"/>
      <c r="F5" s="7"/>
    </row>
    <row r="6" spans="1:6" s="6" customFormat="1" x14ac:dyDescent="0.25">
      <c r="A6" s="8" t="s">
        <v>4</v>
      </c>
      <c r="B6" s="7">
        <f>+B4-B5</f>
        <v>46948.3995</v>
      </c>
      <c r="C6" s="29"/>
      <c r="D6" s="29"/>
      <c r="E6" s="29"/>
      <c r="F6" s="7"/>
    </row>
    <row r="7" spans="1:6" s="6" customFormat="1" x14ac:dyDescent="0.25">
      <c r="A7" s="8" t="s">
        <v>5</v>
      </c>
      <c r="B7" s="7">
        <f>+B6*12</f>
        <v>563380.79399999999</v>
      </c>
      <c r="C7" s="29"/>
      <c r="D7" s="29"/>
      <c r="E7" s="29"/>
      <c r="F7" s="7"/>
    </row>
    <row r="8" spans="1:6" s="6" customFormat="1" x14ac:dyDescent="0.25">
      <c r="A8" s="8"/>
      <c r="B8" s="7"/>
      <c r="C8" s="29"/>
      <c r="D8" s="29"/>
      <c r="E8" s="29"/>
      <c r="F8" s="7"/>
    </row>
    <row r="9" spans="1:6" s="6" customFormat="1" ht="15.75" thickBot="1" x14ac:dyDescent="0.3">
      <c r="A9" s="8" t="s">
        <v>6</v>
      </c>
      <c r="B9" s="28">
        <f>IF(AND(B7&gt;=A14,B7&lt;=B14),((B7-E14)*D14/12),IF(AND(B7&gt;=A15,B7&lt;=B15),((((B7-E15)*D15)+C15)/12),IF(AND(B7&gt;=A16,B7&lt;=B16),((((B7-E16)*D16)+C16)/12),IF(B7&gt;A17,((((B7-E17)*D17)+C17)/12),B7*0))))</f>
        <v>8459.5198499999988</v>
      </c>
      <c r="C9" s="7"/>
      <c r="D9" s="9"/>
      <c r="E9" s="7"/>
      <c r="F9" s="7"/>
    </row>
    <row r="10" spans="1:6" s="6" customFormat="1" ht="5.25" customHeight="1" thickTop="1" thickBot="1" x14ac:dyDescent="0.3">
      <c r="A10" s="8"/>
      <c r="B10" s="20"/>
      <c r="C10" s="7"/>
      <c r="D10" s="9"/>
      <c r="E10" s="7"/>
      <c r="F10" s="7"/>
    </row>
    <row r="11" spans="1:6" s="6" customFormat="1" ht="15.75" thickBot="1" x14ac:dyDescent="0.3">
      <c r="A11" s="30" t="s">
        <v>7</v>
      </c>
      <c r="B11" s="31"/>
      <c r="C11" s="10" t="s">
        <v>8</v>
      </c>
      <c r="D11" s="11" t="s">
        <v>9</v>
      </c>
      <c r="E11" s="10" t="s">
        <v>10</v>
      </c>
      <c r="F11" s="7"/>
    </row>
    <row r="12" spans="1:6" s="6" customFormat="1" ht="15.75" thickBot="1" x14ac:dyDescent="0.3">
      <c r="A12" s="12" t="s">
        <v>11</v>
      </c>
      <c r="B12" s="13" t="s">
        <v>12</v>
      </c>
      <c r="C12" s="14" t="s">
        <v>13</v>
      </c>
      <c r="D12" s="15" t="s">
        <v>14</v>
      </c>
      <c r="E12" s="14" t="s">
        <v>15</v>
      </c>
      <c r="F12" s="7"/>
    </row>
    <row r="13" spans="1:6" s="6" customFormat="1" x14ac:dyDescent="0.25">
      <c r="A13" s="16">
        <v>0.01</v>
      </c>
      <c r="B13" s="16">
        <v>100000</v>
      </c>
      <c r="C13" s="16">
        <v>0</v>
      </c>
      <c r="D13" s="17">
        <v>0</v>
      </c>
      <c r="E13" s="16">
        <v>0</v>
      </c>
      <c r="F13" s="7"/>
    </row>
    <row r="14" spans="1:6" s="6" customFormat="1" x14ac:dyDescent="0.25">
      <c r="A14" s="18">
        <v>100000.01</v>
      </c>
      <c r="B14" s="18">
        <v>200000</v>
      </c>
      <c r="C14" s="18">
        <v>0</v>
      </c>
      <c r="D14" s="19">
        <v>0.15</v>
      </c>
      <c r="E14" s="18">
        <v>100000</v>
      </c>
      <c r="F14" s="7"/>
    </row>
    <row r="15" spans="1:6" s="6" customFormat="1" ht="12.75" customHeight="1" x14ac:dyDescent="0.25">
      <c r="A15" s="18">
        <v>200000.01</v>
      </c>
      <c r="B15" s="18">
        <v>350000</v>
      </c>
      <c r="C15" s="18">
        <v>15000</v>
      </c>
      <c r="D15" s="19">
        <v>0.2</v>
      </c>
      <c r="E15" s="18">
        <v>200000</v>
      </c>
      <c r="F15" s="7"/>
    </row>
    <row r="16" spans="1:6" s="6" customFormat="1" x14ac:dyDescent="0.25">
      <c r="A16" s="18">
        <v>350000.01</v>
      </c>
      <c r="B16" s="18">
        <v>500000</v>
      </c>
      <c r="C16" s="18">
        <v>45000</v>
      </c>
      <c r="D16" s="19">
        <v>0.25</v>
      </c>
      <c r="E16" s="18">
        <v>350000</v>
      </c>
      <c r="F16" s="7"/>
    </row>
    <row r="17" spans="1:9" s="6" customFormat="1" x14ac:dyDescent="0.25">
      <c r="A17" s="18">
        <v>500000.01</v>
      </c>
      <c r="B17" s="18" t="s">
        <v>16</v>
      </c>
      <c r="C17" s="18">
        <v>82500</v>
      </c>
      <c r="D17" s="19">
        <v>0.3</v>
      </c>
      <c r="E17" s="18">
        <v>500000</v>
      </c>
    </row>
    <row r="18" spans="1:9" hidden="1" x14ac:dyDescent="0.25">
      <c r="A18" s="1"/>
      <c r="B18" s="1"/>
      <c r="C18" s="1"/>
      <c r="D18" s="1"/>
      <c r="E18" s="1"/>
      <c r="F18" s="1"/>
    </row>
    <row r="19" spans="1:9" hidden="1" x14ac:dyDescent="0.25">
      <c r="A19" s="1"/>
      <c r="B19" s="1"/>
      <c r="C19" s="1"/>
      <c r="D19" s="1"/>
      <c r="E19" s="1"/>
      <c r="F19" s="1"/>
    </row>
    <row r="20" spans="1:9" hidden="1" x14ac:dyDescent="0.25">
      <c r="A20" s="1"/>
      <c r="B20" s="1"/>
      <c r="C20" s="1"/>
      <c r="D20" s="1"/>
      <c r="E20" s="1"/>
      <c r="F20" s="1"/>
    </row>
    <row r="21" spans="1:9" hidden="1" x14ac:dyDescent="0.25">
      <c r="A21" s="1"/>
      <c r="B21" s="1"/>
      <c r="C21" s="1"/>
      <c r="D21" s="1"/>
      <c r="E21" s="1"/>
      <c r="F21" s="1"/>
    </row>
    <row r="22" spans="1:9" hidden="1" x14ac:dyDescent="0.25">
      <c r="A22" s="1"/>
      <c r="B22" s="1"/>
      <c r="C22" s="1"/>
      <c r="D22" s="1"/>
      <c r="E22" s="1"/>
      <c r="F22" s="1"/>
    </row>
    <row r="23" spans="1:9" hidden="1" x14ac:dyDescent="0.25">
      <c r="A23" s="1"/>
      <c r="B23" s="1"/>
      <c r="C23" s="1"/>
      <c r="D23" s="1"/>
      <c r="E23" s="1"/>
    </row>
    <row r="24" spans="1:9" hidden="1" x14ac:dyDescent="0.25">
      <c r="A24" s="1"/>
      <c r="B24" s="1"/>
      <c r="C24" s="1"/>
      <c r="D24" s="1"/>
      <c r="E24" s="1"/>
      <c r="I24" s="5"/>
    </row>
  </sheetData>
  <sheetProtection algorithmName="SHA-512" hashValue="VvnpExoqu+OcxWYfkRLsh3bLItAXUmRm3v2qBphMHO0xws708qh52jUmlF7dB3jpHjdudz+n/ioudFfXLYfVmA==" saltValue="f6HcvS7TD0ehD9KslOOxxg==" spinCount="100000" sheet="1" objects="1" scenarios="1"/>
  <mergeCells count="3">
    <mergeCell ref="A1:E1"/>
    <mergeCell ref="A2:E2"/>
    <mergeCell ref="A11:B11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009DE-294D-46EC-80C9-F581CF9E4240}">
  <dimension ref="A1:L24"/>
  <sheetViews>
    <sheetView showGridLines="0" showRowColHeaders="0" zoomScale="120" zoomScaleNormal="120" workbookViewId="0">
      <selection activeCell="D7" sqref="D7"/>
    </sheetView>
  </sheetViews>
  <sheetFormatPr baseColWidth="10" defaultColWidth="0" defaultRowHeight="15" zeroHeight="1" x14ac:dyDescent="0.25"/>
  <cols>
    <col min="1" max="1" width="17.5703125" style="2" customWidth="1"/>
    <col min="2" max="2" width="18.42578125" style="2" customWidth="1"/>
    <col min="3" max="3" width="11.42578125" style="2" customWidth="1"/>
    <col min="4" max="4" width="11.42578125" style="4" customWidth="1"/>
    <col min="5" max="5" width="12.28515625" style="2" bestFit="1" customWidth="1"/>
    <col min="6" max="6" width="13.42578125" style="2" hidden="1" customWidth="1"/>
    <col min="7" max="9" width="11.42578125" style="1" hidden="1" customWidth="1"/>
    <col min="10" max="12" width="0" style="1" hidden="1" customWidth="1"/>
    <col min="13" max="16384" width="11.42578125" style="1" hidden="1"/>
  </cols>
  <sheetData>
    <row r="1" spans="1:6" s="6" customFormat="1" x14ac:dyDescent="0.25">
      <c r="A1" s="32" t="s">
        <v>0</v>
      </c>
      <c r="B1" s="32"/>
      <c r="C1" s="32"/>
      <c r="D1" s="32"/>
      <c r="E1" s="32"/>
      <c r="F1" s="7"/>
    </row>
    <row r="2" spans="1:6" s="6" customFormat="1" x14ac:dyDescent="0.25">
      <c r="A2" s="32" t="s">
        <v>1</v>
      </c>
      <c r="B2" s="32"/>
      <c r="C2" s="32"/>
      <c r="D2" s="32"/>
      <c r="E2" s="32"/>
      <c r="F2" s="7"/>
    </row>
    <row r="3" spans="1:6" s="6" customFormat="1" x14ac:dyDescent="0.25">
      <c r="A3" s="29"/>
      <c r="B3" s="29"/>
      <c r="C3" s="29"/>
      <c r="D3" s="29"/>
      <c r="E3" s="29"/>
      <c r="F3" s="7"/>
    </row>
    <row r="4" spans="1:6" ht="15.75" thickBot="1" x14ac:dyDescent="0.3">
      <c r="A4" s="3" t="s">
        <v>2</v>
      </c>
      <c r="B4" s="22">
        <v>50482.15</v>
      </c>
      <c r="C4" s="21"/>
      <c r="D4" s="21"/>
      <c r="E4" s="21"/>
    </row>
    <row r="5" spans="1:6" s="6" customFormat="1" ht="15.75" thickTop="1" x14ac:dyDescent="0.25">
      <c r="A5" s="8" t="s">
        <v>3</v>
      </c>
      <c r="B5" s="7">
        <f>+B4*0.07</f>
        <v>3533.7505000000006</v>
      </c>
      <c r="C5" s="29"/>
      <c r="D5" s="29"/>
      <c r="E5" s="29"/>
      <c r="F5" s="7"/>
    </row>
    <row r="6" spans="1:6" s="6" customFormat="1" x14ac:dyDescent="0.25">
      <c r="A6" s="8" t="s">
        <v>4</v>
      </c>
      <c r="B6" s="7">
        <f>+B4-B5</f>
        <v>46948.3995</v>
      </c>
      <c r="C6" s="29"/>
      <c r="D6" s="29"/>
      <c r="E6" s="29"/>
      <c r="F6" s="7"/>
    </row>
    <row r="7" spans="1:6" s="6" customFormat="1" x14ac:dyDescent="0.25">
      <c r="A7" s="8" t="s">
        <v>5</v>
      </c>
      <c r="B7" s="7">
        <f>+B6*12</f>
        <v>563380.79399999999</v>
      </c>
      <c r="C7" s="29"/>
      <c r="D7" s="29"/>
      <c r="E7" s="29"/>
      <c r="F7" s="7"/>
    </row>
    <row r="8" spans="1:6" s="6" customFormat="1" x14ac:dyDescent="0.25">
      <c r="A8" s="8"/>
      <c r="B8" s="7"/>
      <c r="C8" s="29"/>
      <c r="D8" s="29"/>
      <c r="E8" s="29"/>
      <c r="F8" s="7"/>
    </row>
    <row r="9" spans="1:6" s="6" customFormat="1" ht="15.75" thickBot="1" x14ac:dyDescent="0.3">
      <c r="A9" s="8" t="s">
        <v>6</v>
      </c>
      <c r="B9" s="28">
        <f>IF(AND(B7&gt;=A14,B7&lt;=B14),((B7-E14)*D14/12),IF(AND(B7&gt;=A15,B7&lt;=B15),((((B7-E15)*D15)+C15)/12),IF(AND(B7&gt;=A16,B7&lt;=B16),((((B7-E16)*D16)+C16)/12),IF(B7&gt;A17,((((B7-E17)*D17)+C17)/12),B7*0))))</f>
        <v>8459.5198499999988</v>
      </c>
      <c r="C9" s="7"/>
      <c r="D9" s="9"/>
      <c r="E9" s="7"/>
      <c r="F9" s="7"/>
    </row>
    <row r="10" spans="1:6" s="6" customFormat="1" ht="5.25" customHeight="1" thickTop="1" thickBot="1" x14ac:dyDescent="0.3">
      <c r="A10" s="8"/>
      <c r="B10" s="20"/>
      <c r="C10" s="7"/>
      <c r="D10" s="9"/>
      <c r="E10" s="7"/>
      <c r="F10" s="7"/>
    </row>
    <row r="11" spans="1:6" s="6" customFormat="1" ht="15.75" thickBot="1" x14ac:dyDescent="0.3">
      <c r="A11" s="30" t="s">
        <v>7</v>
      </c>
      <c r="B11" s="31"/>
      <c r="C11" s="10" t="s">
        <v>8</v>
      </c>
      <c r="D11" s="11" t="s">
        <v>9</v>
      </c>
      <c r="E11" s="10" t="s">
        <v>10</v>
      </c>
      <c r="F11" s="7"/>
    </row>
    <row r="12" spans="1:6" s="6" customFormat="1" ht="15.75" thickBot="1" x14ac:dyDescent="0.3">
      <c r="A12" s="12" t="s">
        <v>11</v>
      </c>
      <c r="B12" s="13" t="s">
        <v>12</v>
      </c>
      <c r="C12" s="14" t="s">
        <v>13</v>
      </c>
      <c r="D12" s="15" t="s">
        <v>14</v>
      </c>
      <c r="E12" s="14" t="s">
        <v>15</v>
      </c>
      <c r="F12" s="7"/>
    </row>
    <row r="13" spans="1:6" s="6" customFormat="1" x14ac:dyDescent="0.25">
      <c r="A13" s="16">
        <v>0.01</v>
      </c>
      <c r="B13" s="16">
        <v>100000</v>
      </c>
      <c r="C13" s="16">
        <v>0</v>
      </c>
      <c r="D13" s="17">
        <v>0</v>
      </c>
      <c r="E13" s="16">
        <v>0</v>
      </c>
      <c r="F13" s="7"/>
    </row>
    <row r="14" spans="1:6" s="6" customFormat="1" x14ac:dyDescent="0.25">
      <c r="A14" s="18">
        <v>100000.01</v>
      </c>
      <c r="B14" s="18">
        <v>200000</v>
      </c>
      <c r="C14" s="18">
        <v>0</v>
      </c>
      <c r="D14" s="19">
        <v>0.15</v>
      </c>
      <c r="E14" s="18">
        <v>100000</v>
      </c>
      <c r="F14" s="7"/>
    </row>
    <row r="15" spans="1:6" s="6" customFormat="1" ht="12.75" customHeight="1" x14ac:dyDescent="0.25">
      <c r="A15" s="18">
        <v>200000.01</v>
      </c>
      <c r="B15" s="18">
        <v>350000</v>
      </c>
      <c r="C15" s="18">
        <v>15000</v>
      </c>
      <c r="D15" s="19">
        <v>0.2</v>
      </c>
      <c r="E15" s="18">
        <v>200000</v>
      </c>
      <c r="F15" s="7"/>
    </row>
    <row r="16" spans="1:6" s="6" customFormat="1" x14ac:dyDescent="0.25">
      <c r="A16" s="18">
        <v>350000.01</v>
      </c>
      <c r="B16" s="18">
        <v>500000</v>
      </c>
      <c r="C16" s="18">
        <v>45000</v>
      </c>
      <c r="D16" s="19">
        <v>0.25</v>
      </c>
      <c r="E16" s="18">
        <v>350000</v>
      </c>
      <c r="F16" s="7"/>
    </row>
    <row r="17" spans="1:9" s="6" customFormat="1" x14ac:dyDescent="0.25">
      <c r="A17" s="18">
        <v>500000.01</v>
      </c>
      <c r="B17" s="18" t="s">
        <v>16</v>
      </c>
      <c r="C17" s="18">
        <v>82500</v>
      </c>
      <c r="D17" s="19">
        <v>0.3</v>
      </c>
      <c r="E17" s="18">
        <v>500000</v>
      </c>
    </row>
    <row r="18" spans="1:9" hidden="1" x14ac:dyDescent="0.25">
      <c r="A18" s="1"/>
      <c r="B18" s="1"/>
      <c r="C18" s="1"/>
      <c r="D18" s="1"/>
      <c r="E18" s="1"/>
      <c r="F18" s="1"/>
    </row>
    <row r="19" spans="1:9" hidden="1" x14ac:dyDescent="0.25">
      <c r="A19" s="1"/>
      <c r="B19" s="1"/>
      <c r="C19" s="1"/>
      <c r="D19" s="1"/>
      <c r="E19" s="1"/>
      <c r="F19" s="1"/>
    </row>
    <row r="20" spans="1:9" hidden="1" x14ac:dyDescent="0.25">
      <c r="A20" s="1"/>
      <c r="B20" s="1"/>
      <c r="C20" s="1"/>
      <c r="D20" s="1"/>
      <c r="E20" s="1"/>
      <c r="F20" s="1"/>
    </row>
    <row r="21" spans="1:9" hidden="1" x14ac:dyDescent="0.25">
      <c r="A21" s="1"/>
      <c r="B21" s="1"/>
      <c r="C21" s="1"/>
      <c r="D21" s="1"/>
      <c r="E21" s="1"/>
      <c r="F21" s="1"/>
    </row>
    <row r="22" spans="1:9" hidden="1" x14ac:dyDescent="0.25">
      <c r="A22" s="1"/>
      <c r="B22" s="1"/>
      <c r="C22" s="1"/>
      <c r="D22" s="1"/>
      <c r="E22" s="1"/>
      <c r="F22" s="1"/>
    </row>
    <row r="23" spans="1:9" hidden="1" x14ac:dyDescent="0.25">
      <c r="A23" s="1"/>
      <c r="B23" s="1"/>
      <c r="C23" s="1"/>
      <c r="D23" s="1"/>
      <c r="E23" s="1"/>
    </row>
    <row r="24" spans="1:9" hidden="1" x14ac:dyDescent="0.25">
      <c r="A24" s="1"/>
      <c r="B24" s="1"/>
      <c r="C24" s="1"/>
      <c r="D24" s="1"/>
      <c r="E24" s="1"/>
      <c r="I24" s="5"/>
    </row>
  </sheetData>
  <sheetProtection algorithmName="SHA-512" hashValue="AO42dmf8FJ1OYnH6miOAiOy5pvxe1EzfgnltlMJj6x1pckYGaWwTn0EujtLMw9tONA9lOPo7VJRA8V+YIgWlow==" saltValue="qai7RnJolcw1LrkYXIVK6Q==" spinCount="100000" sheet="1" objects="1" scenarios="1"/>
  <mergeCells count="3">
    <mergeCell ref="A1:E1"/>
    <mergeCell ref="A2:E2"/>
    <mergeCell ref="A11:B11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940FC-59A9-4982-B6B7-F2AD570861EA}">
  <dimension ref="A1:L24"/>
  <sheetViews>
    <sheetView showGridLines="0" showRowColHeaders="0" zoomScale="120" zoomScaleNormal="120" workbookViewId="0">
      <selection activeCell="D4" sqref="D4"/>
    </sheetView>
  </sheetViews>
  <sheetFormatPr baseColWidth="10" defaultColWidth="0" defaultRowHeight="15" zeroHeight="1" x14ac:dyDescent="0.25"/>
  <cols>
    <col min="1" max="1" width="17.5703125" style="2" customWidth="1"/>
    <col min="2" max="2" width="18.42578125" style="2" customWidth="1"/>
    <col min="3" max="3" width="11.42578125" style="2" customWidth="1"/>
    <col min="4" max="4" width="11.42578125" style="4" customWidth="1"/>
    <col min="5" max="5" width="12.28515625" style="2" bestFit="1" customWidth="1"/>
    <col min="6" max="6" width="13.42578125" style="2" hidden="1" customWidth="1"/>
    <col min="7" max="9" width="11.42578125" style="1" hidden="1" customWidth="1"/>
    <col min="10" max="12" width="0" style="1" hidden="1" customWidth="1"/>
    <col min="13" max="16384" width="11.42578125" style="1" hidden="1"/>
  </cols>
  <sheetData>
    <row r="1" spans="1:6" s="6" customFormat="1" x14ac:dyDescent="0.25">
      <c r="A1" s="32" t="s">
        <v>0</v>
      </c>
      <c r="B1" s="32"/>
      <c r="C1" s="32"/>
      <c r="D1" s="32"/>
      <c r="E1" s="32"/>
      <c r="F1" s="7"/>
    </row>
    <row r="2" spans="1:6" s="6" customFormat="1" x14ac:dyDescent="0.25">
      <c r="A2" s="32" t="s">
        <v>1</v>
      </c>
      <c r="B2" s="32"/>
      <c r="C2" s="32"/>
      <c r="D2" s="32"/>
      <c r="E2" s="32"/>
      <c r="F2" s="7"/>
    </row>
    <row r="3" spans="1:6" s="6" customFormat="1" x14ac:dyDescent="0.25">
      <c r="A3" s="29"/>
      <c r="B3" s="29"/>
      <c r="C3" s="29"/>
      <c r="D3" s="29"/>
      <c r="E3" s="29"/>
      <c r="F3" s="7"/>
    </row>
    <row r="4" spans="1:6" ht="15.75" thickBot="1" x14ac:dyDescent="0.3">
      <c r="A4" s="3" t="s">
        <v>2</v>
      </c>
      <c r="B4" s="22">
        <v>50482.15</v>
      </c>
      <c r="C4" s="21"/>
      <c r="D4" s="21"/>
      <c r="E4" s="21"/>
    </row>
    <row r="5" spans="1:6" s="6" customFormat="1" ht="15.75" thickTop="1" x14ac:dyDescent="0.25">
      <c r="A5" s="8" t="s">
        <v>3</v>
      </c>
      <c r="B5" s="7">
        <f>+B4*0.07</f>
        <v>3533.7505000000006</v>
      </c>
      <c r="C5" s="29"/>
      <c r="D5" s="29"/>
      <c r="E5" s="29"/>
      <c r="F5" s="7"/>
    </row>
    <row r="6" spans="1:6" s="6" customFormat="1" x14ac:dyDescent="0.25">
      <c r="A6" s="8" t="s">
        <v>4</v>
      </c>
      <c r="B6" s="7">
        <f>+B4-B5</f>
        <v>46948.3995</v>
      </c>
      <c r="C6" s="29"/>
      <c r="D6" s="29"/>
      <c r="E6" s="29"/>
      <c r="F6" s="7"/>
    </row>
    <row r="7" spans="1:6" s="6" customFormat="1" x14ac:dyDescent="0.25">
      <c r="A7" s="8" t="s">
        <v>5</v>
      </c>
      <c r="B7" s="7">
        <f>+B6*12</f>
        <v>563380.79399999999</v>
      </c>
      <c r="C7" s="29"/>
      <c r="D7" s="29"/>
      <c r="E7" s="29"/>
      <c r="F7" s="7"/>
    </row>
    <row r="8" spans="1:6" s="6" customFormat="1" x14ac:dyDescent="0.25">
      <c r="A8" s="8"/>
      <c r="B8" s="7"/>
      <c r="C8" s="29"/>
      <c r="D8" s="29"/>
      <c r="E8" s="29"/>
      <c r="F8" s="7"/>
    </row>
    <row r="9" spans="1:6" s="6" customFormat="1" ht="15.75" thickBot="1" x14ac:dyDescent="0.3">
      <c r="A9" s="8" t="s">
        <v>6</v>
      </c>
      <c r="B9" s="28">
        <f>IF(AND(B7&gt;=A14,B7&lt;=B14),((B7-E14)*D14/12),IF(AND(B7&gt;=A15,B7&lt;=B15),((((B7-E15)*D15)+C15)/12),IF(AND(B7&gt;=A16,B7&lt;=B16),((((B7-E16)*D16)+C16)/12),IF(B7&gt;A17,((((B7-E17)*D17)+C17)/12),B7*0))))</f>
        <v>8459.5198499999988</v>
      </c>
      <c r="C9" s="7"/>
      <c r="D9" s="9"/>
      <c r="E9" s="7"/>
      <c r="F9" s="7"/>
    </row>
    <row r="10" spans="1:6" s="6" customFormat="1" ht="5.25" customHeight="1" thickTop="1" thickBot="1" x14ac:dyDescent="0.3">
      <c r="A10" s="8"/>
      <c r="B10" s="20"/>
      <c r="C10" s="7"/>
      <c r="D10" s="9"/>
      <c r="E10" s="7"/>
      <c r="F10" s="7"/>
    </row>
    <row r="11" spans="1:6" s="6" customFormat="1" ht="15.75" thickBot="1" x14ac:dyDescent="0.3">
      <c r="A11" s="30" t="s">
        <v>7</v>
      </c>
      <c r="B11" s="31"/>
      <c r="C11" s="10" t="s">
        <v>8</v>
      </c>
      <c r="D11" s="11" t="s">
        <v>9</v>
      </c>
      <c r="E11" s="10" t="s">
        <v>10</v>
      </c>
      <c r="F11" s="7"/>
    </row>
    <row r="12" spans="1:6" s="6" customFormat="1" ht="15.75" thickBot="1" x14ac:dyDescent="0.3">
      <c r="A12" s="12" t="s">
        <v>11</v>
      </c>
      <c r="B12" s="13" t="s">
        <v>12</v>
      </c>
      <c r="C12" s="14" t="s">
        <v>13</v>
      </c>
      <c r="D12" s="15" t="s">
        <v>14</v>
      </c>
      <c r="E12" s="14" t="s">
        <v>15</v>
      </c>
      <c r="F12" s="7"/>
    </row>
    <row r="13" spans="1:6" s="6" customFormat="1" x14ac:dyDescent="0.25">
      <c r="A13" s="16">
        <v>0.01</v>
      </c>
      <c r="B13" s="16">
        <v>100000</v>
      </c>
      <c r="C13" s="16">
        <v>0</v>
      </c>
      <c r="D13" s="17">
        <v>0</v>
      </c>
      <c r="E13" s="16">
        <v>0</v>
      </c>
      <c r="F13" s="7"/>
    </row>
    <row r="14" spans="1:6" s="6" customFormat="1" x14ac:dyDescent="0.25">
      <c r="A14" s="18">
        <v>100000.01</v>
      </c>
      <c r="B14" s="18">
        <v>200000</v>
      </c>
      <c r="C14" s="18">
        <v>0</v>
      </c>
      <c r="D14" s="19">
        <v>0.15</v>
      </c>
      <c r="E14" s="18">
        <v>100000</v>
      </c>
      <c r="F14" s="7"/>
    </row>
    <row r="15" spans="1:6" s="6" customFormat="1" ht="12.75" customHeight="1" x14ac:dyDescent="0.25">
      <c r="A15" s="18">
        <v>200000.01</v>
      </c>
      <c r="B15" s="18">
        <v>350000</v>
      </c>
      <c r="C15" s="18">
        <v>15000</v>
      </c>
      <c r="D15" s="19">
        <v>0.2</v>
      </c>
      <c r="E15" s="18">
        <v>200000</v>
      </c>
      <c r="F15" s="7"/>
    </row>
    <row r="16" spans="1:6" s="6" customFormat="1" x14ac:dyDescent="0.25">
      <c r="A16" s="18">
        <v>350000.01</v>
      </c>
      <c r="B16" s="18">
        <v>500000</v>
      </c>
      <c r="C16" s="18">
        <v>45000</v>
      </c>
      <c r="D16" s="19">
        <v>0.25</v>
      </c>
      <c r="E16" s="18">
        <v>350000</v>
      </c>
      <c r="F16" s="7"/>
    </row>
    <row r="17" spans="1:9" s="6" customFormat="1" x14ac:dyDescent="0.25">
      <c r="A17" s="18">
        <v>500000.01</v>
      </c>
      <c r="B17" s="18" t="s">
        <v>16</v>
      </c>
      <c r="C17" s="18">
        <v>82500</v>
      </c>
      <c r="D17" s="19">
        <v>0.3</v>
      </c>
      <c r="E17" s="18">
        <v>500000</v>
      </c>
    </row>
    <row r="18" spans="1:9" hidden="1" x14ac:dyDescent="0.25">
      <c r="A18" s="1"/>
      <c r="B18" s="1"/>
      <c r="C18" s="1"/>
      <c r="D18" s="1"/>
      <c r="E18" s="1"/>
      <c r="F18" s="1"/>
    </row>
    <row r="19" spans="1:9" hidden="1" x14ac:dyDescent="0.25">
      <c r="A19" s="1"/>
      <c r="B19" s="1"/>
      <c r="C19" s="1"/>
      <c r="D19" s="1"/>
      <c r="E19" s="1"/>
      <c r="F19" s="1"/>
    </row>
    <row r="20" spans="1:9" hidden="1" x14ac:dyDescent="0.25">
      <c r="A20" s="1"/>
      <c r="B20" s="1"/>
      <c r="C20" s="1"/>
      <c r="D20" s="1"/>
      <c r="E20" s="1"/>
      <c r="F20" s="1"/>
    </row>
    <row r="21" spans="1:9" hidden="1" x14ac:dyDescent="0.25">
      <c r="A21" s="1"/>
      <c r="B21" s="1"/>
      <c r="C21" s="1"/>
      <c r="D21" s="1"/>
      <c r="E21" s="1"/>
      <c r="F21" s="1"/>
    </row>
    <row r="22" spans="1:9" hidden="1" x14ac:dyDescent="0.25">
      <c r="A22" s="1"/>
      <c r="B22" s="1"/>
      <c r="C22" s="1"/>
      <c r="D22" s="1"/>
      <c r="E22" s="1"/>
      <c r="F22" s="1"/>
    </row>
    <row r="23" spans="1:9" hidden="1" x14ac:dyDescent="0.25">
      <c r="A23" s="1"/>
      <c r="B23" s="1"/>
      <c r="C23" s="1"/>
      <c r="D23" s="1"/>
      <c r="E23" s="1"/>
    </row>
    <row r="24" spans="1:9" hidden="1" x14ac:dyDescent="0.25">
      <c r="A24" s="1"/>
      <c r="B24" s="1"/>
      <c r="C24" s="1"/>
      <c r="D24" s="1"/>
      <c r="E24" s="1"/>
      <c r="I24" s="5"/>
    </row>
  </sheetData>
  <sheetProtection algorithmName="SHA-512" hashValue="QEtLAN/xhvs6uLXZUXXJcWwGPvyQ0qJXlLC/o+NtVf1NasCMmJ5zjiu/HlSnM3DwTUyrP3Q5f3r+RxzbXtrQJA==" saltValue="Sry+6Nb8Z0jQJG9KVTKFuA==" spinCount="100000" sheet="1" objects="1" scenarios="1"/>
  <mergeCells count="3">
    <mergeCell ref="A1:E1"/>
    <mergeCell ref="A2:E2"/>
    <mergeCell ref="A11:B1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20317-D1FA-4F63-9797-24258EDAFA22}">
  <dimension ref="A1:L24"/>
  <sheetViews>
    <sheetView zoomScale="120" zoomScaleNormal="120" workbookViewId="0">
      <selection activeCell="B16" sqref="B16"/>
    </sheetView>
  </sheetViews>
  <sheetFormatPr baseColWidth="10" defaultColWidth="0" defaultRowHeight="15" zeroHeight="1" x14ac:dyDescent="0.25"/>
  <cols>
    <col min="1" max="1" width="17.5703125" style="2" customWidth="1"/>
    <col min="2" max="2" width="18.42578125" style="2" customWidth="1"/>
    <col min="3" max="3" width="11.42578125" style="2" customWidth="1"/>
    <col min="4" max="4" width="11.42578125" style="4" customWidth="1"/>
    <col min="5" max="5" width="12.28515625" style="2" bestFit="1" customWidth="1"/>
    <col min="6" max="6" width="4" style="1" hidden="1" customWidth="1"/>
    <col min="7" max="7" width="11.42578125" style="1" hidden="1" customWidth="1"/>
    <col min="8" max="8" width="17.7109375" style="1" hidden="1" customWidth="1"/>
    <col min="9" max="9" width="13.42578125" style="2" hidden="1" customWidth="1"/>
    <col min="10" max="12" width="0" style="1" hidden="1" customWidth="1"/>
    <col min="13" max="16384" width="11.42578125" style="1" hidden="1"/>
  </cols>
  <sheetData>
    <row r="1" spans="1:9" s="6" customFormat="1" x14ac:dyDescent="0.25">
      <c r="A1" s="32" t="s">
        <v>0</v>
      </c>
      <c r="B1" s="32"/>
      <c r="C1" s="32"/>
      <c r="D1" s="32"/>
      <c r="E1" s="32"/>
      <c r="I1" s="7"/>
    </row>
    <row r="2" spans="1:9" s="6" customFormat="1" x14ac:dyDescent="0.25">
      <c r="A2" s="32" t="s">
        <v>1</v>
      </c>
      <c r="B2" s="32"/>
      <c r="C2" s="32"/>
      <c r="D2" s="32"/>
      <c r="E2" s="32"/>
      <c r="I2" s="7"/>
    </row>
    <row r="3" spans="1:9" s="6" customFormat="1" x14ac:dyDescent="0.25">
      <c r="A3" s="29"/>
      <c r="B3" s="29"/>
      <c r="C3" s="29"/>
      <c r="D3" s="29"/>
      <c r="E3" s="29"/>
      <c r="I3" s="7"/>
    </row>
    <row r="4" spans="1:9" ht="15.75" thickBot="1" x14ac:dyDescent="0.3">
      <c r="A4" s="3" t="s">
        <v>2</v>
      </c>
      <c r="B4" s="22">
        <v>10000</v>
      </c>
      <c r="C4" s="21"/>
      <c r="D4" s="21"/>
      <c r="E4" s="21"/>
      <c r="H4" s="3"/>
    </row>
    <row r="5" spans="1:9" s="6" customFormat="1" ht="15.75" thickTop="1" x14ac:dyDescent="0.25">
      <c r="A5" s="8" t="s">
        <v>3</v>
      </c>
      <c r="B5" s="7">
        <f>+B4*0.07</f>
        <v>700.00000000000011</v>
      </c>
      <c r="C5" s="29"/>
      <c r="D5" s="29"/>
      <c r="E5" s="29"/>
      <c r="I5" s="7"/>
    </row>
    <row r="6" spans="1:9" s="6" customFormat="1" x14ac:dyDescent="0.25">
      <c r="A6" s="8" t="s">
        <v>4</v>
      </c>
      <c r="B6" s="7">
        <f>+B4-B5</f>
        <v>9300</v>
      </c>
      <c r="C6" s="29"/>
      <c r="D6" s="29"/>
      <c r="E6" s="29"/>
      <c r="I6" s="7"/>
    </row>
    <row r="7" spans="1:9" s="6" customFormat="1" x14ac:dyDescent="0.25">
      <c r="A7" s="8" t="s">
        <v>5</v>
      </c>
      <c r="B7" s="7">
        <f>+B6*12</f>
        <v>111600</v>
      </c>
      <c r="C7" s="29"/>
      <c r="D7" s="29"/>
      <c r="E7" s="29"/>
      <c r="H7" s="26"/>
      <c r="I7" s="7"/>
    </row>
    <row r="8" spans="1:9" s="6" customFormat="1" x14ac:dyDescent="0.25">
      <c r="A8" s="8"/>
      <c r="B8" s="7"/>
      <c r="C8" s="29"/>
      <c r="D8" s="29"/>
      <c r="E8" s="29"/>
      <c r="H8" s="24"/>
      <c r="I8" s="7"/>
    </row>
    <row r="9" spans="1:9" s="6" customFormat="1" ht="15.75" thickBot="1" x14ac:dyDescent="0.3">
      <c r="A9" s="8" t="s">
        <v>6</v>
      </c>
      <c r="B9" s="28">
        <f>IF(AND(B7&gt;=A14,B7&lt;=B14),((B7-E14)*D14/12),IF(AND(B7&gt;=A15,B7&lt;=B15),((((B7-E15)*D15)+C15)/12),IF(AND(B7&gt;=A16,B7&lt;=B16),((((B7-E16)*D16)+C16)/12),IF(B7&gt;A17,((((B7-E17)*D17)+C17)/12),B7*0))))</f>
        <v>145</v>
      </c>
      <c r="C9" s="7"/>
      <c r="D9" s="9"/>
      <c r="E9" s="7"/>
      <c r="I9" s="7"/>
    </row>
    <row r="10" spans="1:9" s="6" customFormat="1" ht="5.25" customHeight="1" thickTop="1" thickBot="1" x14ac:dyDescent="0.3">
      <c r="A10" s="8"/>
      <c r="B10" s="20"/>
      <c r="C10" s="7"/>
      <c r="D10" s="9"/>
      <c r="E10" s="7"/>
      <c r="I10" s="7"/>
    </row>
    <row r="11" spans="1:9" s="6" customFormat="1" ht="15.75" thickBot="1" x14ac:dyDescent="0.3">
      <c r="A11" s="30" t="s">
        <v>7</v>
      </c>
      <c r="B11" s="31"/>
      <c r="C11" s="10" t="s">
        <v>8</v>
      </c>
      <c r="D11" s="11" t="s">
        <v>9</v>
      </c>
      <c r="E11" s="10" t="s">
        <v>10</v>
      </c>
      <c r="H11" s="27"/>
      <c r="I11" s="7"/>
    </row>
    <row r="12" spans="1:9" s="6" customFormat="1" ht="15.75" thickBot="1" x14ac:dyDescent="0.3">
      <c r="A12" s="12" t="s">
        <v>11</v>
      </c>
      <c r="B12" s="13" t="s">
        <v>12</v>
      </c>
      <c r="C12" s="14" t="s">
        <v>13</v>
      </c>
      <c r="D12" s="15" t="s">
        <v>14</v>
      </c>
      <c r="E12" s="14" t="s">
        <v>15</v>
      </c>
      <c r="H12" s="25"/>
      <c r="I12" s="7"/>
    </row>
    <row r="13" spans="1:9" s="6" customFormat="1" x14ac:dyDescent="0.25">
      <c r="A13" s="16">
        <v>0.01</v>
      </c>
      <c r="B13" s="16">
        <v>100000</v>
      </c>
      <c r="C13" s="16">
        <v>0</v>
      </c>
      <c r="D13" s="17">
        <v>0</v>
      </c>
      <c r="E13" s="16">
        <v>0</v>
      </c>
      <c r="H13" s="23"/>
      <c r="I13" s="7"/>
    </row>
    <row r="14" spans="1:9" s="6" customFormat="1" x14ac:dyDescent="0.25">
      <c r="A14" s="18">
        <v>100000.01</v>
      </c>
      <c r="B14" s="18">
        <v>200000</v>
      </c>
      <c r="C14" s="18">
        <v>0</v>
      </c>
      <c r="D14" s="19">
        <v>0.15</v>
      </c>
      <c r="E14" s="18">
        <v>100000</v>
      </c>
      <c r="H14" s="23"/>
      <c r="I14" s="7"/>
    </row>
    <row r="15" spans="1:9" s="6" customFormat="1" ht="12.75" customHeight="1" x14ac:dyDescent="0.25">
      <c r="A15" s="18">
        <v>200000.01</v>
      </c>
      <c r="B15" s="18">
        <v>350000</v>
      </c>
      <c r="C15" s="18">
        <v>15000</v>
      </c>
      <c r="D15" s="19">
        <v>0.2</v>
      </c>
      <c r="E15" s="18">
        <v>200000</v>
      </c>
      <c r="H15" s="23"/>
      <c r="I15" s="7"/>
    </row>
    <row r="16" spans="1:9" s="6" customFormat="1" x14ac:dyDescent="0.25">
      <c r="A16" s="18">
        <v>350000.01</v>
      </c>
      <c r="B16" s="18">
        <v>500000</v>
      </c>
      <c r="C16" s="18">
        <v>45000</v>
      </c>
      <c r="D16" s="19">
        <v>0.25</v>
      </c>
      <c r="E16" s="18">
        <v>350000</v>
      </c>
      <c r="I16" s="7"/>
    </row>
    <row r="17" spans="1:12" s="6" customFormat="1" x14ac:dyDescent="0.25">
      <c r="A17" s="18">
        <v>500000.01</v>
      </c>
      <c r="B17" s="18" t="s">
        <v>16</v>
      </c>
      <c r="C17" s="18">
        <v>82500</v>
      </c>
      <c r="D17" s="19">
        <v>0.3</v>
      </c>
      <c r="E17" s="18">
        <v>500000</v>
      </c>
    </row>
    <row r="18" spans="1:12" hidden="1" x14ac:dyDescent="0.25">
      <c r="A18" s="1"/>
      <c r="B18" s="1"/>
      <c r="C18" s="1"/>
      <c r="D18" s="1"/>
      <c r="E18" s="1"/>
      <c r="I18" s="1"/>
    </row>
    <row r="19" spans="1:12" hidden="1" x14ac:dyDescent="0.25">
      <c r="A19" s="1"/>
      <c r="B19" s="1"/>
      <c r="C19" s="1"/>
      <c r="D19" s="1"/>
      <c r="E19" s="1"/>
      <c r="I19" s="1"/>
    </row>
    <row r="20" spans="1:12" hidden="1" x14ac:dyDescent="0.25">
      <c r="A20" s="1"/>
      <c r="B20" s="1"/>
      <c r="C20" s="1"/>
      <c r="D20" s="1"/>
      <c r="E20" s="1"/>
      <c r="I20" s="1"/>
    </row>
    <row r="21" spans="1:12" hidden="1" x14ac:dyDescent="0.25">
      <c r="A21" s="1"/>
      <c r="B21" s="1"/>
      <c r="C21" s="1"/>
      <c r="D21" s="1"/>
      <c r="E21" s="1"/>
      <c r="I21" s="1"/>
    </row>
    <row r="22" spans="1:12" hidden="1" x14ac:dyDescent="0.25">
      <c r="A22" s="1"/>
      <c r="B22" s="1"/>
      <c r="C22" s="1"/>
      <c r="D22" s="1"/>
      <c r="E22" s="1"/>
      <c r="I22" s="1"/>
    </row>
    <row r="23" spans="1:12" hidden="1" x14ac:dyDescent="0.25">
      <c r="A23" s="1"/>
      <c r="B23" s="1"/>
      <c r="C23" s="1"/>
      <c r="D23" s="1"/>
      <c r="E23" s="1"/>
    </row>
    <row r="24" spans="1:12" hidden="1" x14ac:dyDescent="0.25">
      <c r="A24" s="1"/>
      <c r="B24" s="1"/>
      <c r="C24" s="1"/>
      <c r="D24" s="1"/>
      <c r="E24" s="1"/>
      <c r="L24" s="5"/>
    </row>
  </sheetData>
  <sheetProtection algorithmName="SHA-512" hashValue="NF4vJkFBa0Dtl63D2QUvg6YwAT62IBWA7BvwYt+oZDuv+YPiCDu4rBq7Ky2EndQcFmI2xDsIflGqjjL0qhpIiQ==" saltValue="E3feIQ/wN/jypD+92gOBbw==" spinCount="100000" sheet="1" objects="1" scenarios="1"/>
  <mergeCells count="3">
    <mergeCell ref="A1:E1"/>
    <mergeCell ref="A2:E2"/>
    <mergeCell ref="A11:B1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IR Salario Ordinario</vt:lpstr>
      <vt:lpstr>IR Salario Ordinario1</vt:lpstr>
      <vt:lpstr>IR Salario Ordinario2</vt:lpstr>
      <vt:lpstr>IR Salario Ordinario3</vt:lpstr>
      <vt:lpstr>IR Salario Ordinario4</vt:lpstr>
      <vt:lpstr>IR Salario Ordinario5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Godoy</dc:creator>
  <cp:keywords/>
  <dc:description/>
  <cp:lastModifiedBy>Luis Godoy</cp:lastModifiedBy>
  <cp:revision/>
  <dcterms:created xsi:type="dcterms:W3CDTF">2020-06-29T00:43:53Z</dcterms:created>
  <dcterms:modified xsi:type="dcterms:W3CDTF">2022-03-30T19:51:25Z</dcterms:modified>
  <cp:category/>
  <cp:contentStatus/>
</cp:coreProperties>
</file>